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192.168.178.2\intern\DOKUMENTE\Kundenauftragsformular\Auftragsformular_DE\"/>
    </mc:Choice>
  </mc:AlternateContent>
  <xr:revisionPtr revIDLastSave="0" documentId="13_ncr:1_{1476B15B-C6E3-4801-8F4A-90431EDA7217}" xr6:coauthVersionLast="47" xr6:coauthVersionMax="47" xr10:uidLastSave="{00000000-0000-0000-0000-000000000000}"/>
  <bookViews>
    <workbookView xWindow="-110" yWindow="-110" windowWidth="34620" windowHeight="14020" xr2:uid="{00000000-000D-0000-FFFF-FFFF00000000}"/>
  </bookViews>
  <sheets>
    <sheet name="QBC Auftrag" sheetId="1" r:id="rId1"/>
  </sheets>
  <definedNames>
    <definedName name="_xlnm.Print_Area" localSheetId="0">'QBC Auftrag'!$A$1:$N$119</definedName>
    <definedName name="Z_C2180E98_BB7A_4BB5_A7FB_CDB7B5085092_.wvu.PrintArea" localSheetId="0" hidden="1">'QBC Auftrag'!$A$1:$N$84</definedName>
  </definedNames>
  <calcPr calcId="191029"/>
  <customWorkbookViews>
    <customWorkbookView name="Tobias Sturm - Persönliche Ansicht" guid="{C2180E98-BB7A-4BB5-A7FB-CDB7B5085092}" mergeInterval="0" personalView="1" maximized="1" windowWidth="1916" windowHeight="97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2" i="1" l="1"/>
  <c r="M42" i="1" s="1"/>
  <c r="K39" i="1"/>
  <c r="M41" i="1"/>
  <c r="M32" i="1"/>
  <c r="M26" i="1"/>
  <c r="M38" i="1" l="1"/>
  <c r="M20" i="1"/>
  <c r="M31" i="1"/>
  <c r="M27" i="1"/>
  <c r="M24" i="1"/>
  <c r="M14" i="1"/>
  <c r="M13" i="1" l="1"/>
  <c r="M12" i="1"/>
  <c r="M11" i="1"/>
  <c r="M10" i="1"/>
  <c r="M9" i="1"/>
  <c r="M30" i="1"/>
  <c r="M29" i="1"/>
  <c r="M28" i="1"/>
  <c r="M21" i="1"/>
  <c r="M23" i="1"/>
  <c r="M25" i="1"/>
  <c r="M17" i="1"/>
  <c r="M15" i="1"/>
  <c r="M19" i="1"/>
  <c r="M18" i="1"/>
  <c r="M16" i="1"/>
  <c r="M40" i="1"/>
  <c r="M33" i="1"/>
  <c r="M39" i="1"/>
  <c r="M47" i="1" s="1"/>
  <c r="M34" i="1" l="1"/>
  <c r="M46" i="1" s="1"/>
  <c r="M37" i="1"/>
  <c r="M36" i="1"/>
</calcChain>
</file>

<file path=xl/sharedStrings.xml><?xml version="1.0" encoding="utf-8"?>
<sst xmlns="http://schemas.openxmlformats.org/spreadsheetml/2006/main" count="136" uniqueCount="108">
  <si>
    <t>CLASSIC</t>
  </si>
  <si>
    <t>PREMIUM</t>
  </si>
  <si>
    <t>Telefonnummer:</t>
  </si>
  <si>
    <t>E-Mail Adresse:</t>
  </si>
  <si>
    <t>Angaben zur Abrechnung</t>
  </si>
  <si>
    <t>Sonstiges</t>
  </si>
  <si>
    <t>Auftragsdurchführung gewünscht für:</t>
  </si>
  <si>
    <t>Wünsche/Anmerkungen:</t>
  </si>
  <si>
    <t>Name der Firma:</t>
  </si>
  <si>
    <t>Geschäftsform:</t>
  </si>
  <si>
    <t>Inhaber / Geschäftsführer:</t>
  </si>
  <si>
    <t>Ansprechpartner (falls abweichend):</t>
  </si>
  <si>
    <t>Rechnungsadresse (Kunde):</t>
  </si>
  <si>
    <t>Lieferadresse (Kunde):</t>
  </si>
  <si>
    <t>Adresse authorisierter Fachhändler:</t>
  </si>
  <si>
    <t>Hiermit bestätige ich, die</t>
  </si>
  <si>
    <t>Legitimation des Fachhändlers zur Rechnungsabwicklung</t>
  </si>
  <si>
    <t>Legitimation des Fachhändlers zum QRSI - QUORiON Online Service</t>
  </si>
  <si>
    <t>Serien-</t>
  </si>
  <si>
    <t>nummer</t>
  </si>
  <si>
    <t>Ort:</t>
  </si>
  <si>
    <t>Datum:</t>
  </si>
  <si>
    <t>Name des Kunden:</t>
  </si>
  <si>
    <t>Unterschrift des Kunden:</t>
  </si>
  <si>
    <t>Netto-</t>
  </si>
  <si>
    <t>preis, mtl.</t>
  </si>
  <si>
    <t>Anwendungsbereich:</t>
  </si>
  <si>
    <t>SEPA Lastschriftmandat</t>
  </si>
  <si>
    <t>Gläubiger-Identifikationsnummer:</t>
  </si>
  <si>
    <t>Die Lastschriften werden zu den Fälligkeitszeitpunkten bewirkt, die in Ihren Rechnungen, Bescheiden und Verträgen ausdrücklich genannt sind. Dort finden Sie auch die genauen Einzugsbeträge.</t>
  </si>
  <si>
    <t>Angaben zum Zahlungspflichtigen</t>
  </si>
  <si>
    <t>Name:</t>
  </si>
  <si>
    <t>Vorname:</t>
  </si>
  <si>
    <t>Straße:</t>
  </si>
  <si>
    <t>PLZ:</t>
  </si>
  <si>
    <t>Bank:</t>
  </si>
  <si>
    <t>IBAN:</t>
  </si>
  <si>
    <t>BIC:</t>
  </si>
  <si>
    <t>Zahlung für Mandatsreferrenz:</t>
  </si>
  <si>
    <t>(dieses Feld wird von QBS ausgefüllt)</t>
  </si>
  <si>
    <t>Zahlungsart:</t>
  </si>
  <si>
    <t>Wiederkehrende sowie einmalige Zahlungen</t>
  </si>
  <si>
    <t>DE61ZZZ00002197182</t>
  </si>
  <si>
    <r>
      <t xml:space="preserve">QUORiON Business Solutions GmbH </t>
    </r>
    <r>
      <rPr>
        <sz val="10"/>
        <color theme="1"/>
        <rFont val="Roboto"/>
      </rPr>
      <t>(nachfolgend QBS genannt)</t>
    </r>
  </si>
  <si>
    <t>Ich ermächtige / Wir ermächtigen die QBS hiermit Zahlungen von meinem / unserem Konto mittels Lastschrift einzuziehen. Zugleich weise ich mein / weisen wir unser Kreditinstitut an, die von QBS auf mein / unser Konto gezogenen Lastschriften einzulösen.</t>
  </si>
  <si>
    <t>Herr Mustafa Yüksel</t>
  </si>
  <si>
    <t>Name der Filiale</t>
  </si>
  <si>
    <t>der Filiale</t>
  </si>
  <si>
    <t>USt-IdNr.:</t>
  </si>
  <si>
    <t xml:space="preserve"> wenn Handelskonfiguration:</t>
  </si>
  <si>
    <t>Barcode          feste ID</t>
  </si>
  <si>
    <t>Kunden-ID</t>
  </si>
  <si>
    <t>der Kasse</t>
  </si>
  <si>
    <t xml:space="preserve">   Restaurant          Handel          Sonstiges</t>
  </si>
  <si>
    <t>SUPERMARKT</t>
  </si>
  <si>
    <t>STARTER</t>
  </si>
  <si>
    <t>nicht möglich</t>
  </si>
  <si>
    <t>inkl.</t>
  </si>
  <si>
    <t>je Filiale</t>
  </si>
  <si>
    <t>je Gerät</t>
  </si>
  <si>
    <t>je Kasse</t>
  </si>
  <si>
    <t>SERVICE LEISTUNGEN</t>
  </si>
  <si>
    <t>Legitimation des Fachhändlers zum Berichtswesen, GoBD und TSE Daten</t>
  </si>
  <si>
    <r>
      <t>Summe Nettopreis, mtl.</t>
    </r>
    <r>
      <rPr>
        <b/>
        <vertAlign val="superscript"/>
        <sz val="10"/>
        <color theme="1"/>
        <rFont val="Roboto"/>
      </rPr>
      <t>1)</t>
    </r>
    <r>
      <rPr>
        <b/>
        <sz val="10"/>
        <color theme="1"/>
        <rFont val="Roboto"/>
      </rPr>
      <t>:</t>
    </r>
  </si>
  <si>
    <r>
      <t>Summe Nettopreis, einmalig</t>
    </r>
    <r>
      <rPr>
        <b/>
        <vertAlign val="superscript"/>
        <sz val="10"/>
        <color theme="1"/>
        <rFont val="Roboto"/>
      </rPr>
      <t>1)</t>
    </r>
    <r>
      <rPr>
        <b/>
        <sz val="10"/>
        <color theme="1"/>
        <rFont val="Roboto"/>
      </rPr>
      <t>:</t>
    </r>
  </si>
  <si>
    <t>* Pflichtfelder</t>
  </si>
  <si>
    <t>Unterschrift des Kunden:*</t>
  </si>
  <si>
    <t>Name des Kunden:*</t>
  </si>
  <si>
    <t>Name des Fachhändlers:*</t>
  </si>
  <si>
    <t>Unterschrift des Fachhändlers:*</t>
  </si>
  <si>
    <t xml:space="preserve"> Stammdatenverwaltung</t>
  </si>
  <si>
    <t xml:space="preserve"> Berichtspaket inkl. Vergleichsberichte</t>
  </si>
  <si>
    <t xml:space="preserve"> QUORiON Scanner</t>
  </si>
  <si>
    <t xml:space="preserve"> Label-Factory</t>
  </si>
  <si>
    <t xml:space="preserve"> Gutscheinverwaltung</t>
  </si>
  <si>
    <t xml:space="preserve"> Rechnungsausgabe direkt</t>
  </si>
  <si>
    <t xml:space="preserve"> GoBD &amp; TSE Online Speicher</t>
  </si>
  <si>
    <t xml:space="preserve"> Kampagnenmanagement</t>
  </si>
  <si>
    <t xml:space="preserve"> Datev &amp; Kassenbuch</t>
  </si>
  <si>
    <t xml:space="preserve"> Kassenbuch</t>
  </si>
  <si>
    <t xml:space="preserve"> DATEV Einrichtungssupport (je angefangene Stunde je nach Leistungsaufwand und Komplexität)</t>
  </si>
  <si>
    <t>Hinweis: Ich kann / Wir können innerhalb von acht Wochen, beginnend mit dem Belastungsdatum, die Erstattung des belasteten Betrages verlangen. Es gelten dabei die mit meinem / unserem Kreditinstitut vereinbarten Bedingungen.</t>
  </si>
  <si>
    <t>zur Kenntnis genommen zu haben und dass ich mich mit deren Geltung einverstanden erkläre.</t>
  </si>
  <si>
    <t>für zwei Kassen inkl.</t>
  </si>
  <si>
    <t>für eine Kasse inkl.</t>
  </si>
  <si>
    <t xml:space="preserve"> Rezeptur</t>
  </si>
  <si>
    <t xml:space="preserve"> WaWi Connect</t>
  </si>
  <si>
    <t xml:space="preserve"> Intelligent Stock Control</t>
  </si>
  <si>
    <t xml:space="preserve"> QUORiON Flyer</t>
  </si>
  <si>
    <t xml:space="preserve"> Gestaltung eines individuellen QUORiON Flyer - Templates nach Vorlage</t>
  </si>
  <si>
    <r>
      <t xml:space="preserve"> Datenimport (+ je nach Leistungsaufwand)</t>
    </r>
    <r>
      <rPr>
        <b/>
        <vertAlign val="superscript"/>
        <sz val="8"/>
        <color theme="1"/>
        <rFont val="Roboto"/>
      </rPr>
      <t xml:space="preserve"> 3)</t>
    </r>
  </si>
  <si>
    <r>
      <t xml:space="preserve"> Online Bon</t>
    </r>
    <r>
      <rPr>
        <b/>
        <vertAlign val="superscript"/>
        <sz val="8"/>
        <color theme="1"/>
        <rFont val="Roboto"/>
      </rPr>
      <t xml:space="preserve"> 4)</t>
    </r>
  </si>
  <si>
    <r>
      <t xml:space="preserve"> Online Bon inkl. Cloud Bilder </t>
    </r>
    <r>
      <rPr>
        <b/>
        <vertAlign val="superscript"/>
        <sz val="8"/>
        <color theme="1"/>
        <rFont val="Roboto"/>
      </rPr>
      <t>4)</t>
    </r>
  </si>
  <si>
    <t xml:space="preserve"> MANAGED SERVICES - Pauschale autorisierter Fachhändler</t>
  </si>
  <si>
    <t xml:space="preserve"> Bestellung &amp; Lieferung</t>
  </si>
  <si>
    <t>In den Böden 23</t>
  </si>
  <si>
    <t>71126 Gäufelden</t>
  </si>
  <si>
    <r>
      <t xml:space="preserve"> QUORiON Menü</t>
    </r>
    <r>
      <rPr>
        <b/>
        <vertAlign val="superscript"/>
        <sz val="8"/>
        <color theme="1"/>
        <rFont val="Roboto"/>
      </rPr>
      <t xml:space="preserve"> 5)</t>
    </r>
  </si>
  <si>
    <t>&lt;=25 Tische 14,90 € | &lt;=50 Tische 19,90 € | &lt;=100 Tische 23,90 € je Filiale</t>
  </si>
  <si>
    <t xml:space="preserve"> QUORiON Flyer: Einrichtungs- und Schulungsgebühr</t>
  </si>
  <si>
    <t>Allgemeinen Geschäftsbedingungen (AGB) der QUORiON Business Solutions GmbH</t>
  </si>
  <si>
    <t>(verfügbar unter https://quorion-qbs.de/downloads/Allgemeine_Geschaeftsbedingungen.pdf)*</t>
  </si>
  <si>
    <t>Datenschutzerklärung der QUORiON Business Solutions GmbH (verfügbar unter https://quorion-qbs.de/downloads/Datenschutz_DE.pdf)*</t>
  </si>
  <si>
    <r>
      <t xml:space="preserve"> Raspberry Druckmodul Lizenz (ohne Hardware - Raspberry-Gerätkosten sind nicht inklusive und werden separat verrechnet) </t>
    </r>
    <r>
      <rPr>
        <b/>
        <vertAlign val="superscript"/>
        <sz val="8"/>
        <color theme="1"/>
        <rFont val="Roboto"/>
      </rPr>
      <t>2)</t>
    </r>
  </si>
  <si>
    <t xml:space="preserve">              Aktivierungspauschale:</t>
  </si>
  <si>
    <t>Kassen-Nr</t>
  </si>
  <si>
    <r>
      <t xml:space="preserve"> Quality Check</t>
    </r>
    <r>
      <rPr>
        <b/>
        <vertAlign val="superscript"/>
        <sz val="8"/>
        <color theme="1"/>
        <rFont val="Roboto"/>
      </rPr>
      <t xml:space="preserve"> 6)</t>
    </r>
  </si>
  <si>
    <r>
      <t xml:space="preserve"> QBC Schulung (je angefangene Stunde je nach Leistungsaufwand und Komplexität)</t>
    </r>
    <r>
      <rPr>
        <b/>
        <vertAlign val="superscript"/>
        <sz val="8"/>
        <color theme="1"/>
        <rFont val="Roboto"/>
      </rPr>
      <t xml:space="preserve"> 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</si>
</sst>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-407]_-;\-* #,##0.00\ [$€-407]_-;_-* &quot;-&quot;??\ [$€-407]_-;_-@_-"/>
    <numFmt numFmtId="165" formatCode="#,##0_ ;\-#,##0\ "/>
    <numFmt numFmtId="166" formatCode="0.0"/>
    <numFmt numFmtId="167" formatCode="#,##0.00\ &quot;€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Roboto"/>
    </font>
    <font>
      <sz val="10"/>
      <color theme="1"/>
      <name val="Roboto"/>
    </font>
    <font>
      <b/>
      <sz val="10"/>
      <color theme="1"/>
      <name val="Roboto"/>
    </font>
    <font>
      <sz val="9"/>
      <color theme="1"/>
      <name val="Roboto"/>
    </font>
    <font>
      <sz val="8"/>
      <color theme="1"/>
      <name val="Roboto"/>
    </font>
    <font>
      <u/>
      <sz val="11"/>
      <color theme="1"/>
      <name val="Roboto"/>
    </font>
    <font>
      <b/>
      <sz val="9"/>
      <color theme="1"/>
      <name val="Roboto"/>
    </font>
    <font>
      <sz val="11"/>
      <color theme="1"/>
      <name val="Calibri"/>
      <family val="2"/>
      <scheme val="minor"/>
    </font>
    <font>
      <i/>
      <sz val="9"/>
      <color theme="1"/>
      <name val="Roboto"/>
    </font>
    <font>
      <sz val="10"/>
      <color theme="0" tint="-4.9989318521683403E-2"/>
      <name val="Roboto"/>
    </font>
    <font>
      <b/>
      <sz val="8"/>
      <color theme="1"/>
      <name val="Roboto"/>
    </font>
    <font>
      <i/>
      <sz val="7"/>
      <color theme="1"/>
      <name val="Roboto"/>
    </font>
    <font>
      <i/>
      <sz val="6"/>
      <color theme="1"/>
      <name val="Roboto"/>
    </font>
    <font>
      <b/>
      <vertAlign val="superscript"/>
      <sz val="10"/>
      <color theme="1"/>
      <name val="Roboto"/>
    </font>
    <font>
      <i/>
      <sz val="10"/>
      <color theme="1"/>
      <name val="Roboto"/>
    </font>
    <font>
      <i/>
      <vertAlign val="superscript"/>
      <sz val="7"/>
      <color theme="1"/>
      <name val="Roboto"/>
    </font>
    <font>
      <b/>
      <vertAlign val="superscript"/>
      <sz val="8"/>
      <color theme="1"/>
      <name val="Roboto"/>
    </font>
    <font>
      <sz val="8"/>
      <color rgb="FF000000"/>
      <name val="Segoe UI"/>
      <family val="2"/>
    </font>
    <font>
      <b/>
      <sz val="16"/>
      <color theme="0" tint="-4.9989318521683403E-2"/>
      <name val="Roboto"/>
    </font>
    <font>
      <vertAlign val="superscript"/>
      <sz val="9"/>
      <color theme="1"/>
      <name val="Roboto"/>
    </font>
    <font>
      <sz val="11"/>
      <color theme="0" tint="-4.9989318521683403E-2"/>
      <name val="Roboto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3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2" fillId="3" borderId="0" xfId="0" applyFont="1" applyFill="1"/>
    <xf numFmtId="0" fontId="3" fillId="3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4" borderId="1" xfId="0" applyFont="1" applyFill="1" applyBorder="1"/>
    <xf numFmtId="0" fontId="6" fillId="2" borderId="0" xfId="0" applyFont="1" applyFill="1"/>
    <xf numFmtId="0" fontId="5" fillId="2" borderId="0" xfId="0" applyFont="1" applyFill="1"/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/>
    <xf numFmtId="49" fontId="4" fillId="4" borderId="1" xfId="0" quotePrefix="1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" fillId="2" borderId="14" xfId="0" applyFont="1" applyFill="1" applyBorder="1"/>
    <xf numFmtId="0" fontId="1" fillId="2" borderId="14" xfId="0" quotePrefix="1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165" fontId="5" fillId="4" borderId="1" xfId="0" applyNumberFormat="1" applyFont="1" applyFill="1" applyBorder="1" applyAlignment="1">
      <alignment horizontal="center"/>
    </xf>
    <xf numFmtId="164" fontId="11" fillId="2" borderId="5" xfId="0" applyNumberFormat="1" applyFont="1" applyFill="1" applyBorder="1"/>
    <xf numFmtId="164" fontId="11" fillId="4" borderId="1" xfId="0" applyNumberFormat="1" applyFont="1" applyFill="1" applyBorder="1" applyAlignment="1">
      <alignment horizontal="right"/>
    </xf>
    <xf numFmtId="49" fontId="4" fillId="2" borderId="0" xfId="0" applyNumberFormat="1" applyFont="1" applyFill="1" applyAlignment="1">
      <alignment horizontal="left"/>
    </xf>
    <xf numFmtId="49" fontId="4" fillId="4" borderId="1" xfId="0" applyNumberFormat="1" applyFont="1" applyFill="1" applyBorder="1"/>
    <xf numFmtId="1" fontId="4" fillId="4" borderId="1" xfId="0" applyNumberFormat="1" applyFont="1" applyFill="1" applyBorder="1" applyAlignment="1">
      <alignment horizontal="center"/>
    </xf>
    <xf numFmtId="166" fontId="4" fillId="4" borderId="1" xfId="0" applyNumberFormat="1" applyFont="1" applyFill="1" applyBorder="1" applyAlignment="1">
      <alignment horizontal="center"/>
    </xf>
    <xf numFmtId="166" fontId="4" fillId="4" borderId="1" xfId="1" applyNumberFormat="1" applyFont="1" applyFill="1" applyBorder="1" applyAlignment="1">
      <alignment horizontal="center"/>
    </xf>
    <xf numFmtId="0" fontId="12" fillId="2" borderId="0" xfId="0" applyFont="1" applyFill="1"/>
    <xf numFmtId="164" fontId="5" fillId="2" borderId="6" xfId="0" applyNumberFormat="1" applyFont="1" applyFill="1" applyBorder="1" applyAlignment="1">
      <alignment horizontal="right" vertical="center"/>
    </xf>
    <xf numFmtId="0" fontId="11" fillId="2" borderId="4" xfId="0" applyFont="1" applyFill="1" applyBorder="1"/>
    <xf numFmtId="164" fontId="5" fillId="4" borderId="1" xfId="0" applyNumberFormat="1" applyFont="1" applyFill="1" applyBorder="1" applyAlignment="1" applyProtection="1">
      <alignment horizontal="right"/>
      <protection locked="0"/>
    </xf>
    <xf numFmtId="164" fontId="5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164" fontId="3" fillId="2" borderId="14" xfId="0" applyNumberFormat="1" applyFont="1" applyFill="1" applyBorder="1"/>
    <xf numFmtId="164" fontId="3" fillId="2" borderId="5" xfId="0" applyNumberFormat="1" applyFont="1" applyFill="1" applyBorder="1"/>
    <xf numFmtId="0" fontId="15" fillId="2" borderId="0" xfId="0" applyFont="1" applyFill="1"/>
    <xf numFmtId="1" fontId="13" fillId="2" borderId="1" xfId="0" applyNumberFormat="1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164" fontId="11" fillId="5" borderId="6" xfId="0" applyNumberFormat="1" applyFont="1" applyFill="1" applyBorder="1" applyAlignment="1">
      <alignment horizontal="center"/>
    </xf>
    <xf numFmtId="0" fontId="16" fillId="2" borderId="0" xfId="0" applyFont="1" applyFill="1"/>
    <xf numFmtId="0" fontId="10" fillId="2" borderId="0" xfId="0" applyFont="1" applyFill="1" applyProtection="1">
      <protection locked="0" hidden="1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165" fontId="5" fillId="4" borderId="1" xfId="0" applyNumberFormat="1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64" fontId="4" fillId="2" borderId="7" xfId="0" applyNumberFormat="1" applyFont="1" applyFill="1" applyBorder="1"/>
    <xf numFmtId="164" fontId="11" fillId="2" borderId="5" xfId="0" applyNumberFormat="1" applyFont="1" applyFill="1" applyBorder="1" applyProtection="1">
      <protection locked="0"/>
    </xf>
    <xf numFmtId="164" fontId="5" fillId="2" borderId="6" xfId="0" applyNumberFormat="1" applyFont="1" applyFill="1" applyBorder="1" applyAlignment="1" applyProtection="1">
      <alignment horizontal="right"/>
      <protection locked="0"/>
    </xf>
    <xf numFmtId="0" fontId="21" fillId="2" borderId="0" xfId="0" applyFont="1" applyFill="1" applyProtection="1">
      <protection locked="0" hidden="1"/>
    </xf>
    <xf numFmtId="0" fontId="19" fillId="2" borderId="0" xfId="0" applyFont="1" applyFill="1" applyProtection="1">
      <protection locked="0" hidden="1"/>
    </xf>
    <xf numFmtId="164" fontId="5" fillId="4" borderId="2" xfId="0" applyNumberFormat="1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 applyProtection="1">
      <alignment horizontal="center" vertical="center"/>
      <protection locked="0"/>
    </xf>
    <xf numFmtId="167" fontId="11" fillId="5" borderId="4" xfId="0" applyNumberFormat="1" applyFont="1" applyFill="1" applyBorder="1" applyAlignment="1">
      <alignment horizontal="center"/>
    </xf>
    <xf numFmtId="167" fontId="11" fillId="5" borderId="5" xfId="0" applyNumberFormat="1" applyFont="1" applyFill="1" applyBorder="1" applyAlignment="1">
      <alignment horizontal="center"/>
    </xf>
    <xf numFmtId="167" fontId="11" fillId="5" borderId="6" xfId="0" applyNumberFormat="1" applyFont="1" applyFill="1" applyBorder="1" applyAlignment="1">
      <alignment horizontal="center"/>
    </xf>
    <xf numFmtId="164" fontId="11" fillId="2" borderId="8" xfId="0" applyNumberFormat="1" applyFont="1" applyFill="1" applyBorder="1" applyAlignment="1" applyProtection="1">
      <alignment horizontal="center" vertical="center"/>
      <protection locked="0"/>
    </xf>
    <xf numFmtId="164" fontId="11" fillId="2" borderId="14" xfId="0" applyNumberFormat="1" applyFont="1" applyFill="1" applyBorder="1" applyAlignment="1" applyProtection="1">
      <alignment horizontal="center" vertical="center"/>
      <protection locked="0"/>
    </xf>
    <xf numFmtId="164" fontId="5" fillId="4" borderId="8" xfId="0" applyNumberFormat="1" applyFont="1" applyFill="1" applyBorder="1" applyAlignment="1">
      <alignment horizontal="center"/>
    </xf>
    <xf numFmtId="164" fontId="5" fillId="4" borderId="14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49" fontId="4" fillId="4" borderId="2" xfId="0" applyNumberFormat="1" applyFont="1" applyFill="1" applyBorder="1" applyAlignment="1">
      <alignment horizontal="left"/>
    </xf>
    <xf numFmtId="49" fontId="4" fillId="4" borderId="4" xfId="0" applyNumberFormat="1" applyFont="1" applyFill="1" applyBorder="1" applyAlignment="1">
      <alignment horizontal="left"/>
    </xf>
    <xf numFmtId="49" fontId="4" fillId="4" borderId="5" xfId="0" applyNumberFormat="1" applyFont="1" applyFill="1" applyBorder="1" applyAlignment="1">
      <alignment horizontal="left"/>
    </xf>
    <xf numFmtId="49" fontId="4" fillId="4" borderId="6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left" wrapText="1"/>
    </xf>
    <xf numFmtId="49" fontId="4" fillId="4" borderId="9" xfId="0" applyNumberFormat="1" applyFont="1" applyFill="1" applyBorder="1" applyAlignment="1">
      <alignment horizontal="center"/>
    </xf>
    <xf numFmtId="49" fontId="4" fillId="4" borderId="8" xfId="0" applyNumberFormat="1" applyFont="1" applyFill="1" applyBorder="1" applyAlignment="1">
      <alignment horizontal="center"/>
    </xf>
    <xf numFmtId="49" fontId="4" fillId="4" borderId="10" xfId="0" applyNumberFormat="1" applyFont="1" applyFill="1" applyBorder="1" applyAlignment="1">
      <alignment horizontal="center"/>
    </xf>
    <xf numFmtId="49" fontId="4" fillId="4" borderId="11" xfId="0" applyNumberFormat="1" applyFont="1" applyFill="1" applyBorder="1" applyAlignment="1">
      <alignment horizontal="center"/>
    </xf>
    <xf numFmtId="49" fontId="4" fillId="4" borderId="0" xfId="0" applyNumberFormat="1" applyFont="1" applyFill="1" applyAlignment="1">
      <alignment horizontal="center"/>
    </xf>
    <xf numFmtId="49" fontId="4" fillId="4" borderId="12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4" borderId="14" xfId="0" applyNumberFormat="1" applyFont="1" applyFill="1" applyBorder="1" applyAlignment="1">
      <alignment horizontal="center"/>
    </xf>
    <xf numFmtId="49" fontId="4" fillId="4" borderId="15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 wrapText="1"/>
    </xf>
    <xf numFmtId="49" fontId="2" fillId="0" borderId="1" xfId="0" applyNumberFormat="1" applyFont="1" applyBorder="1" applyAlignment="1">
      <alignment horizontal="left"/>
    </xf>
    <xf numFmtId="49" fontId="2" fillId="4" borderId="1" xfId="0" applyNumberFormat="1" applyFont="1" applyFill="1" applyBorder="1" applyAlignment="1" applyProtection="1">
      <alignment horizontal="center"/>
      <protection locked="0"/>
    </xf>
    <xf numFmtId="49" fontId="2" fillId="4" borderId="4" xfId="0" applyNumberFormat="1" applyFont="1" applyFill="1" applyBorder="1" applyAlignment="1">
      <alignment horizontal="left"/>
    </xf>
    <xf numFmtId="49" fontId="2" fillId="4" borderId="5" xfId="0" applyNumberFormat="1" applyFont="1" applyFill="1" applyBorder="1" applyAlignment="1">
      <alignment horizontal="left"/>
    </xf>
    <xf numFmtId="49" fontId="2" fillId="4" borderId="6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49" fontId="3" fillId="0" borderId="1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1" fontId="13" fillId="2" borderId="4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1" fontId="13" fillId="2" borderId="6" xfId="0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4" fillId="0" borderId="4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6" fillId="2" borderId="0" xfId="0" applyFont="1" applyFill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2" xfId="0" applyFont="1" applyFill="1" applyBorder="1" applyAlignment="1">
      <alignment horizontal="center"/>
    </xf>
    <xf numFmtId="164" fontId="5" fillId="2" borderId="10" xfId="0" applyNumberFormat="1" applyFont="1" applyFill="1" applyBorder="1" applyAlignment="1">
      <alignment horizontal="right" vertical="center"/>
    </xf>
    <xf numFmtId="164" fontId="5" fillId="2" borderId="15" xfId="0" applyNumberFormat="1" applyFont="1" applyFill="1" applyBorder="1" applyAlignment="1">
      <alignment horizontal="right" vertical="center"/>
    </xf>
    <xf numFmtId="2" fontId="5" fillId="4" borderId="2" xfId="0" applyNumberFormat="1" applyFont="1" applyFill="1" applyBorder="1" applyAlignment="1" applyProtection="1">
      <alignment horizontal="center" vertical="center"/>
      <protection locked="0"/>
    </xf>
    <xf numFmtId="2" fontId="5" fillId="4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$G$45" noThreeD="1"/>
</file>

<file path=xl/ctrlProps/ctrlProp13.xml><?xml version="1.0" encoding="utf-8"?>
<formControlPr xmlns="http://schemas.microsoft.com/office/spreadsheetml/2009/9/main" objectType="Radio" checked="Checked" firstButton="1" fmlaLink="$H$5" noThreeD="1"/>
</file>

<file path=xl/ctrlProps/ctrlProp14.xml><?xml version="1.0" encoding="utf-8"?>
<formControlPr xmlns="http://schemas.microsoft.com/office/spreadsheetml/2009/9/main" objectType="Radio" noThreeD="1"/>
</file>

<file path=xl/ctrlProps/ctrlProp15.xml><?xml version="1.0" encoding="utf-8"?>
<formControlPr xmlns="http://schemas.microsoft.com/office/spreadsheetml/2009/9/main" objectType="Radio" noThreeD="1"/>
</file>

<file path=xl/ctrlProps/ctrlProp16.xml><?xml version="1.0" encoding="utf-8"?>
<formControlPr xmlns="http://schemas.microsoft.com/office/spreadsheetml/2009/9/main" objectType="CheckBox" fmlaLink="$G$5" lockText="1" noThreeD="1"/>
</file>

<file path=xl/ctrlProps/ctrlProp17.xml><?xml version="1.0" encoding="utf-8"?>
<formControlPr xmlns="http://schemas.microsoft.com/office/spreadsheetml/2009/9/main" objectType="CheckBox" fmlaLink="$F$5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506631</xdr:colOff>
      <xdr:row>42</xdr:row>
      <xdr:rowOff>7620</xdr:rowOff>
    </xdr:from>
    <xdr:to>
      <xdr:col>8</xdr:col>
      <xdr:colOff>743667</xdr:colOff>
      <xdr:row>44</xdr:row>
      <xdr:rowOff>907</xdr:rowOff>
    </xdr:to>
    <xdr:grpSp>
      <xdr:nvGrpSpPr>
        <xdr:cNvPr id="9" name="Gruppier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5662831" y="6065520"/>
          <a:ext cx="237036" cy="374287"/>
          <a:chOff x="5135880" y="6736082"/>
          <a:chExt cx="243840" cy="360024"/>
        </a:xfrm>
      </xdr:grpSpPr>
      <xdr:sp macro="" textlink="">
        <xdr:nvSpPr>
          <xdr:cNvPr id="1029" name="Option Button 5" hidden="1">
            <a:extLst>
              <a:ext uri="{63B3BB69-23CF-44E3-9099-C40C66FF867C}">
                <a14:compatExt xmlns:a14="http://schemas.microsoft.com/office/drawing/2010/main" spid="_x0000_s1029"/>
              </a:ex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/>
        </xdr:nvSpPr>
        <xdr:spPr bwMode="auto">
          <a:xfrm>
            <a:off x="5135880" y="6736082"/>
            <a:ext cx="243840" cy="1768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0" name="Option Button 6" hidden="1">
            <a:extLst>
              <a:ext uri="{63B3BB69-23CF-44E3-9099-C40C66FF867C}">
                <a14:compatExt xmlns:a14="http://schemas.microsoft.com/office/drawing/2010/main" spid="_x0000_s1030"/>
              </a:ex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/>
        </xdr:nvSpPr>
        <xdr:spPr bwMode="auto">
          <a:xfrm>
            <a:off x="5135880" y="6919264"/>
            <a:ext cx="243840" cy="1768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107950</xdr:colOff>
          <xdr:row>3</xdr:row>
          <xdr:rowOff>0</xdr:rowOff>
        </xdr:from>
        <xdr:to>
          <xdr:col>10</xdr:col>
          <xdr:colOff>342900</xdr:colOff>
          <xdr:row>4</xdr:row>
          <xdr:rowOff>25400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101600</xdr:colOff>
          <xdr:row>3</xdr:row>
          <xdr:rowOff>0</xdr:rowOff>
        </xdr:from>
        <xdr:to>
          <xdr:col>11</xdr:col>
          <xdr:colOff>342900</xdr:colOff>
          <xdr:row>4</xdr:row>
          <xdr:rowOff>25400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723900</xdr:colOff>
          <xdr:row>3</xdr:row>
          <xdr:rowOff>0</xdr:rowOff>
        </xdr:from>
        <xdr:to>
          <xdr:col>12</xdr:col>
          <xdr:colOff>107950</xdr:colOff>
          <xdr:row>4</xdr:row>
          <xdr:rowOff>25400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527050</xdr:colOff>
          <xdr:row>3</xdr:row>
          <xdr:rowOff>184150</xdr:rowOff>
        </xdr:from>
        <xdr:to>
          <xdr:col>10</xdr:col>
          <xdr:colOff>755650</xdr:colOff>
          <xdr:row>5</xdr:row>
          <xdr:rowOff>25400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3</xdr:row>
          <xdr:rowOff>184150</xdr:rowOff>
        </xdr:from>
        <xdr:to>
          <xdr:col>11</xdr:col>
          <xdr:colOff>609600</xdr:colOff>
          <xdr:row>5</xdr:row>
          <xdr:rowOff>25400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66</xdr:row>
          <xdr:rowOff>0</xdr:rowOff>
        </xdr:from>
        <xdr:to>
          <xdr:col>4</xdr:col>
          <xdr:colOff>69850</xdr:colOff>
          <xdr:row>67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68</xdr:row>
          <xdr:rowOff>0</xdr:rowOff>
        </xdr:from>
        <xdr:to>
          <xdr:col>4</xdr:col>
          <xdr:colOff>69850</xdr:colOff>
          <xdr:row>69</xdr:row>
          <xdr:rowOff>31750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69</xdr:row>
          <xdr:rowOff>0</xdr:rowOff>
        </xdr:from>
        <xdr:to>
          <xdr:col>4</xdr:col>
          <xdr:colOff>69850</xdr:colOff>
          <xdr:row>70</xdr:row>
          <xdr:rowOff>31750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70</xdr:row>
          <xdr:rowOff>0</xdr:rowOff>
        </xdr:from>
        <xdr:to>
          <xdr:col>4</xdr:col>
          <xdr:colOff>69850</xdr:colOff>
          <xdr:row>71</xdr:row>
          <xdr:rowOff>31750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291623</xdr:colOff>
      <xdr:row>42</xdr:row>
      <xdr:rowOff>9525</xdr:rowOff>
    </xdr:from>
    <xdr:to>
      <xdr:col>8</xdr:col>
      <xdr:colOff>532469</xdr:colOff>
      <xdr:row>44</xdr:row>
      <xdr:rowOff>0</xdr:rowOff>
    </xdr:to>
    <xdr:grpSp>
      <xdr:nvGrpSpPr>
        <xdr:cNvPr id="1053" name="Group 29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GrpSpPr>
          <a:grpSpLocks/>
        </xdr:cNvGrpSpPr>
      </xdr:nvGrpSpPr>
      <xdr:grpSpPr bwMode="auto">
        <a:xfrm>
          <a:off x="5447823" y="6067425"/>
          <a:ext cx="240846" cy="371475"/>
          <a:chOff x="51358" y="67360"/>
          <a:chExt cx="2439" cy="3601"/>
        </a:xfrm>
      </xdr:grpSpPr>
      <xdr:sp macro="" textlink="">
        <xdr:nvSpPr>
          <xdr:cNvPr id="2" name="Option Button 5" hidden="1">
            <a:extLst>
              <a:ext uri="{63B3BB69-23CF-44E3-9099-C40C66FF867C}">
                <a14:compatExt xmlns:a14="http://schemas.microsoft.com/office/drawing/2010/main" spid="_x0000_s1029"/>
              </a:ex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 bwMode="auto">
          <a:xfrm>
            <a:off x="51358" y="67360"/>
            <a:ext cx="2439" cy="17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" name="Option Button 6" hidden="1">
            <a:extLst>
              <a:ext uri="{63B3BB69-23CF-44E3-9099-C40C66FF867C}">
                <a14:compatExt xmlns:a14="http://schemas.microsoft.com/office/drawing/2010/main" spid="_x0000_s1030"/>
              </a:ex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 bwMode="auto">
          <a:xfrm>
            <a:off x="51358" y="69192"/>
            <a:ext cx="2439" cy="17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70</xdr:row>
          <xdr:rowOff>0</xdr:rowOff>
        </xdr:from>
        <xdr:to>
          <xdr:col>4</xdr:col>
          <xdr:colOff>69850</xdr:colOff>
          <xdr:row>71</xdr:row>
          <xdr:rowOff>31750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71</xdr:row>
          <xdr:rowOff>0</xdr:rowOff>
        </xdr:from>
        <xdr:to>
          <xdr:col>4</xdr:col>
          <xdr:colOff>69850</xdr:colOff>
          <xdr:row>72</xdr:row>
          <xdr:rowOff>31750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1111250</xdr:colOff>
          <xdr:row>32</xdr:row>
          <xdr:rowOff>114300</xdr:rowOff>
        </xdr:from>
        <xdr:to>
          <xdr:col>10</xdr:col>
          <xdr:colOff>184150</xdr:colOff>
          <xdr:row>35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FILIALRABATT 5 % gültig ab drei Filialen (nur auf Grundpakete STARTER, CLASSIC, PREMIUM, SUPERMARKT)</a:t>
              </a:r>
            </a:p>
          </xdr:txBody>
        </xdr:sp>
        <xdr:clientData fLocksWithSheet="0"/>
      </xdr:twoCellAnchor>
    </mc:Choice>
    <mc:Fallback/>
  </mc:AlternateContent>
  <xdr:twoCellAnchor>
    <xdr:from>
      <xdr:col>1</xdr:col>
      <xdr:colOff>43543</xdr:colOff>
      <xdr:row>42</xdr:row>
      <xdr:rowOff>59447</xdr:rowOff>
    </xdr:from>
    <xdr:to>
      <xdr:col>9</xdr:col>
      <xdr:colOff>63062</xdr:colOff>
      <xdr:row>46</xdr:row>
      <xdr:rowOff>157162</xdr:rowOff>
    </xdr:to>
    <xdr:sp macro="" textlink="">
      <xdr:nvSpPr>
        <xdr:cNvPr id="24" name="Rechteck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211709" y="6018813"/>
          <a:ext cx="5905312" cy="78088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r>
            <a:rPr lang="de-DE" sz="700" b="0" i="1" u="none" strike="noStrike" baseline="30000">
              <a:solidFill>
                <a:schemeClr val="tx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1) </a:t>
          </a:r>
          <a:r>
            <a:rPr lang="de-DE" sz="700" b="0" i="1" u="none" strike="noStrike">
              <a:solidFill>
                <a:schemeClr val="tx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Die QBS behält sich die Prüfung der Gesamtsumme vor und bestätigt diese mit einer Auftragsbestätigung. </a:t>
          </a:r>
          <a:r>
            <a:rPr lang="de-DE" sz="700" b="0" i="1" u="none" strike="noStrike" baseline="30000">
              <a:solidFill>
                <a:schemeClr val="tx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2) </a:t>
          </a:r>
          <a:r>
            <a:rPr lang="de-DE" sz="700" b="0" i="1" u="none" strike="noStrike">
              <a:solidFill>
                <a:schemeClr val="tx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Bei Auswahl bitte anhand der Liste der verfügbaren Drucker den Drucker mitteilen.</a:t>
          </a:r>
          <a:r>
            <a:rPr lang="de-DE" sz="700" b="0" i="1" u="none" strike="noStrike" baseline="0">
              <a:solidFill>
                <a:schemeClr val="tx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 Hardware (Raspberry) ist nicht inklusive. Kosten des Raspberry-Gerätes sind abhängig vom Markt. </a:t>
          </a:r>
          <a:r>
            <a:rPr lang="de-DE" sz="700" b="0" i="1" u="none" strike="noStrike" baseline="30000">
              <a:solidFill>
                <a:schemeClr val="tx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3) </a:t>
          </a:r>
          <a:r>
            <a:rPr lang="de-DE" sz="700" b="0" i="1" u="none" strike="noStrike">
              <a:solidFill>
                <a:schemeClr val="tx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Zusendung einer vorbereiteten CSV Datei erforderlich. </a:t>
          </a:r>
          <a:r>
            <a:rPr lang="de-DE" sz="700" b="0" i="1" u="none" strike="noStrike" baseline="30000">
              <a:solidFill>
                <a:schemeClr val="tx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4) </a:t>
          </a:r>
          <a:r>
            <a:rPr lang="de-DE" sz="700" b="0" i="1" u="none" strike="noStrike">
              <a:solidFill>
                <a:schemeClr val="tx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Bei Auswahl bitte die Device-ID des QUORiON Kundendisplay unter Angabe der zugehörigen Kassen-SN mitteilen. </a:t>
          </a:r>
          <a:r>
            <a:rPr lang="de-DE" sz="700" b="0" i="1" u="none" strike="noStrike" baseline="30000">
              <a:solidFill>
                <a:schemeClr val="tx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5) </a:t>
          </a:r>
          <a:r>
            <a:rPr lang="de-DE" sz="700" b="0" i="1" u="none" strike="noStrike">
              <a:solidFill>
                <a:schemeClr val="tx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Bitte</a:t>
          </a:r>
          <a:r>
            <a:rPr lang="de-DE" sz="700" b="0" i="1" u="none" strike="noStrike" baseline="0">
              <a:solidFill>
                <a:schemeClr val="tx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 gewünschte Auswahl treffen. Bei mehr als 100 Tischen wird in Abstimmung mit der QBS ein Projektpreis definiert. Nur in Verbindung mit Stammdatenverwaltung möglich. </a:t>
          </a:r>
          <a:r>
            <a:rPr kumimoji="0" lang="de-DE" sz="700" b="0" i="1" u="none" strike="noStrike" kern="0" cap="none" spc="0" normalizeH="0" baseline="30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6) </a:t>
          </a:r>
          <a:r>
            <a:rPr kumimoji="0" lang="de-DE" sz="7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Bei Auswahl eines QBC Supermarkt Paketes ist diese Position verpflichtend.</a:t>
          </a:r>
          <a:endParaRPr lang="de-DE" sz="700" b="0" i="1" u="none" strike="noStrike">
            <a:solidFill>
              <a:schemeClr val="tx1"/>
            </a:solidFill>
            <a:effectLst/>
            <a:latin typeface="Calibri Light" panose="020F0302020204030204" pitchFamily="34" charset="0"/>
            <a:ea typeface="+mn-ea"/>
            <a:cs typeface="Calibri Light" panose="020F0302020204030204" pitchFamily="34" charset="0"/>
          </a:endParaRPr>
        </a:p>
        <a:p>
          <a:pPr algn="l"/>
          <a:endParaRPr lang="de-DE" sz="300" b="0" i="1" u="none" strike="noStrike">
            <a:solidFill>
              <a:schemeClr val="tx1"/>
            </a:solidFill>
            <a:effectLst/>
            <a:latin typeface="Calibri Light" panose="020F0302020204030204" pitchFamily="34" charset="0"/>
            <a:ea typeface="+mn-ea"/>
            <a:cs typeface="Calibri Light" panose="020F0302020204030204" pitchFamily="34" charset="0"/>
          </a:endParaRPr>
        </a:p>
        <a:p>
          <a:pPr algn="l"/>
          <a:r>
            <a:rPr lang="de-DE" sz="600" b="0" i="1" u="none" strike="noStrike">
              <a:solidFill>
                <a:schemeClr val="tx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Für zwei Kassen in einer Filiale; bitte Preise und Rabatt in der PL beachten. Alle Preise sind monatliche Nettopreise, mit Ausnahme von den Service Leistungen. Hier ist der Preis einmalig in Netto. Irrtümer und Fehler vorbehalten.</a:t>
          </a:r>
          <a:endParaRPr lang="de-DE" sz="600" b="0">
            <a:solidFill>
              <a:schemeClr val="tx1"/>
            </a:solidFill>
            <a:latin typeface="Calibri Light" panose="020F0302020204030204" pitchFamily="34" charset="0"/>
            <a:cs typeface="Calibri Light" panose="020F0302020204030204" pitchFamily="34" charset="0"/>
          </a:endParaRPr>
        </a:p>
      </xdr:txBody>
    </xdr:sp>
    <xdr:clientData/>
  </xdr:twoCellAnchor>
  <xdr:twoCellAnchor>
    <xdr:from>
      <xdr:col>10</xdr:col>
      <xdr:colOff>353331</xdr:colOff>
      <xdr:row>43</xdr:row>
      <xdr:rowOff>186094</xdr:rowOff>
    </xdr:from>
    <xdr:to>
      <xdr:col>12</xdr:col>
      <xdr:colOff>566057</xdr:colOff>
      <xdr:row>45</xdr:row>
      <xdr:rowOff>0</xdr:rowOff>
    </xdr:to>
    <xdr:sp macro="" textlink="">
      <xdr:nvSpPr>
        <xdr:cNvPr id="8" name="Rechtec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310391" y="6396394"/>
          <a:ext cx="2026286" cy="11870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l"/>
          <a:r>
            <a:rPr lang="de-DE" sz="700" b="0" i="1" u="none" strike="noStrike" baseline="0">
              <a:solidFill>
                <a:schemeClr val="tx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gewünschte Checkbox bitte aktivieren!</a:t>
          </a:r>
          <a:endParaRPr lang="de-DE" sz="600" b="0" baseline="0">
            <a:solidFill>
              <a:schemeClr val="tx1"/>
            </a:solidFill>
            <a:latin typeface="Calibri Light" panose="020F0302020204030204" pitchFamily="34" charset="0"/>
            <a:cs typeface="Calibri Light" panose="020F030202020403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241300</xdr:colOff>
          <xdr:row>30</xdr:row>
          <xdr:rowOff>101600</xdr:rowOff>
        </xdr:from>
        <xdr:to>
          <xdr:col>4</xdr:col>
          <xdr:colOff>1092200</xdr:colOff>
          <xdr:row>32</xdr:row>
          <xdr:rowOff>38100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bis 25 Tische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1016000</xdr:colOff>
          <xdr:row>30</xdr:row>
          <xdr:rowOff>101600</xdr:rowOff>
        </xdr:from>
        <xdr:to>
          <xdr:col>5</xdr:col>
          <xdr:colOff>381000</xdr:colOff>
          <xdr:row>32</xdr:row>
          <xdr:rowOff>38100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bis 50 Tische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298450</xdr:colOff>
          <xdr:row>30</xdr:row>
          <xdr:rowOff>101600</xdr:rowOff>
        </xdr:from>
        <xdr:to>
          <xdr:col>6</xdr:col>
          <xdr:colOff>234950</xdr:colOff>
          <xdr:row>32</xdr:row>
          <xdr:rowOff>38100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bis 100 Tische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69850</xdr:colOff>
          <xdr:row>41</xdr:row>
          <xdr:rowOff>127000</xdr:rowOff>
        </xdr:from>
        <xdr:to>
          <xdr:col>12</xdr:col>
          <xdr:colOff>6350</xdr:colOff>
          <xdr:row>43</xdr:row>
          <xdr:rowOff>12700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Jahreslizenz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69850</xdr:colOff>
          <xdr:row>42</xdr:row>
          <xdr:rowOff>177800</xdr:rowOff>
        </xdr:from>
        <xdr:to>
          <xdr:col>12</xdr:col>
          <xdr:colOff>6350</xdr:colOff>
          <xdr:row>44</xdr:row>
          <xdr:rowOff>6350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Monatslizenz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N119"/>
  <sheetViews>
    <sheetView tabSelected="1" view="pageLayout" zoomScaleNormal="130" zoomScaleSheetLayoutView="100" workbookViewId="0">
      <selection activeCell="G11" sqref="G11"/>
    </sheetView>
  </sheetViews>
  <sheetFormatPr baseColWidth="10" defaultColWidth="11.453125" defaultRowHeight="14.5" x14ac:dyDescent="0.35"/>
  <cols>
    <col min="1" max="1" width="2.36328125" style="5" customWidth="1"/>
    <col min="2" max="4" width="3.6328125" style="5" customWidth="1"/>
    <col min="5" max="5" width="20.6328125" style="5" customWidth="1"/>
    <col min="6" max="10" width="12.6328125" style="5" customWidth="1"/>
    <col min="11" max="12" width="12.6328125" style="6" customWidth="1"/>
    <col min="13" max="13" width="12.6328125" style="5" customWidth="1"/>
    <col min="14" max="14" width="2.36328125" style="5" customWidth="1"/>
    <col min="15" max="16384" width="11.453125" style="5"/>
  </cols>
  <sheetData>
    <row r="1" spans="1:14" s="7" customFormat="1" ht="15" customHeight="1" x14ac:dyDescent="0.35">
      <c r="A1" s="2"/>
      <c r="B1" s="2"/>
      <c r="C1" s="2"/>
      <c r="D1" s="2"/>
      <c r="E1" s="9" t="s">
        <v>8</v>
      </c>
      <c r="F1" s="113"/>
      <c r="G1" s="113"/>
      <c r="H1" s="113"/>
      <c r="I1" s="2"/>
      <c r="J1" s="9" t="s">
        <v>48</v>
      </c>
      <c r="K1" s="110"/>
      <c r="L1" s="111"/>
      <c r="M1" s="112"/>
      <c r="N1" s="1"/>
    </row>
    <row r="2" spans="1:14" s="7" customFormat="1" ht="15" customHeight="1" x14ac:dyDescent="0.3">
      <c r="A2" s="2"/>
      <c r="B2" s="2"/>
      <c r="C2" s="2"/>
      <c r="D2" s="2"/>
      <c r="E2" s="9" t="s">
        <v>9</v>
      </c>
      <c r="F2" s="113"/>
      <c r="G2" s="113"/>
      <c r="H2" s="113"/>
      <c r="I2" s="2"/>
      <c r="J2" s="9" t="s">
        <v>2</v>
      </c>
      <c r="K2" s="110"/>
      <c r="L2" s="111"/>
      <c r="M2" s="112"/>
      <c r="N2" s="2"/>
    </row>
    <row r="3" spans="1:14" s="7" customFormat="1" ht="15" customHeight="1" x14ac:dyDescent="0.3">
      <c r="A3" s="2"/>
      <c r="B3" s="2"/>
      <c r="C3" s="2"/>
      <c r="D3" s="2"/>
      <c r="E3" s="9" t="s">
        <v>10</v>
      </c>
      <c r="F3" s="113"/>
      <c r="G3" s="113"/>
      <c r="H3" s="113"/>
      <c r="I3" s="2"/>
      <c r="J3" s="9" t="s">
        <v>3</v>
      </c>
      <c r="K3" s="110"/>
      <c r="L3" s="111"/>
      <c r="M3" s="112"/>
      <c r="N3" s="2"/>
    </row>
    <row r="4" spans="1:14" s="7" customFormat="1" ht="15" customHeight="1" x14ac:dyDescent="0.3">
      <c r="A4" s="2"/>
      <c r="B4" s="2"/>
      <c r="C4" s="2"/>
      <c r="D4" s="2"/>
      <c r="E4" s="9" t="s">
        <v>11</v>
      </c>
      <c r="F4" s="113"/>
      <c r="G4" s="113"/>
      <c r="H4" s="113"/>
      <c r="I4" s="2"/>
      <c r="J4" s="9" t="s">
        <v>26</v>
      </c>
      <c r="K4" s="107" t="s">
        <v>53</v>
      </c>
      <c r="L4" s="108"/>
      <c r="M4" s="109"/>
      <c r="N4" s="2"/>
    </row>
    <row r="5" spans="1:14" ht="15" customHeight="1" x14ac:dyDescent="0.45">
      <c r="A5" s="1"/>
      <c r="B5" s="114"/>
      <c r="C5" s="114"/>
      <c r="D5" s="114"/>
      <c r="E5" s="114"/>
      <c r="F5" s="58" t="b">
        <v>0</v>
      </c>
      <c r="G5" s="57" t="b">
        <v>0</v>
      </c>
      <c r="H5" s="57">
        <v>1</v>
      </c>
      <c r="I5" s="1"/>
      <c r="J5" s="9" t="s">
        <v>49</v>
      </c>
      <c r="K5" s="107" t="s">
        <v>50</v>
      </c>
      <c r="L5" s="108"/>
      <c r="M5" s="109"/>
      <c r="N5" s="1"/>
    </row>
    <row r="6" spans="1:14" ht="5.75" customHeight="1" x14ac:dyDescent="0.35">
      <c r="A6" s="1"/>
      <c r="B6" s="115"/>
      <c r="C6" s="115"/>
      <c r="D6" s="115"/>
      <c r="E6" s="115"/>
      <c r="F6" s="1"/>
      <c r="G6" s="1"/>
      <c r="H6" s="1"/>
      <c r="I6" s="22"/>
      <c r="J6" s="22"/>
      <c r="K6" s="23"/>
      <c r="L6" s="21"/>
      <c r="M6" s="1"/>
      <c r="N6" s="1"/>
    </row>
    <row r="7" spans="1:14" s="8" customFormat="1" ht="12.65" customHeight="1" x14ac:dyDescent="0.3">
      <c r="A7" s="15"/>
      <c r="B7" s="116" t="s">
        <v>46</v>
      </c>
      <c r="C7" s="117"/>
      <c r="D7" s="117"/>
      <c r="E7" s="118"/>
      <c r="F7" s="52" t="s">
        <v>105</v>
      </c>
      <c r="G7" s="52" t="s">
        <v>18</v>
      </c>
      <c r="H7" s="52" t="s">
        <v>51</v>
      </c>
      <c r="I7" s="53" t="s">
        <v>55</v>
      </c>
      <c r="J7" s="53" t="s">
        <v>0</v>
      </c>
      <c r="K7" s="53" t="s">
        <v>1</v>
      </c>
      <c r="L7" s="52" t="s">
        <v>54</v>
      </c>
      <c r="M7" s="52" t="s">
        <v>24</v>
      </c>
      <c r="N7" s="15"/>
    </row>
    <row r="8" spans="1:14" s="7" customFormat="1" ht="12.65" customHeight="1" x14ac:dyDescent="0.3">
      <c r="A8" s="2"/>
      <c r="B8" s="123"/>
      <c r="C8" s="124"/>
      <c r="D8" s="124"/>
      <c r="E8" s="125"/>
      <c r="F8" s="53" t="s">
        <v>47</v>
      </c>
      <c r="G8" s="53" t="s">
        <v>19</v>
      </c>
      <c r="H8" s="53" t="s">
        <v>52</v>
      </c>
      <c r="I8" s="54">
        <v>11.4</v>
      </c>
      <c r="J8" s="54">
        <v>27.4</v>
      </c>
      <c r="K8" s="54">
        <v>31.4</v>
      </c>
      <c r="L8" s="54">
        <v>69.8</v>
      </c>
      <c r="M8" s="53" t="s">
        <v>25</v>
      </c>
      <c r="N8" s="2"/>
    </row>
    <row r="9" spans="1:14" s="7" customFormat="1" ht="12.75" customHeight="1" x14ac:dyDescent="0.3">
      <c r="A9" s="2"/>
      <c r="B9" s="96"/>
      <c r="C9" s="96"/>
      <c r="D9" s="96"/>
      <c r="E9" s="96"/>
      <c r="F9" s="31"/>
      <c r="G9" s="19"/>
      <c r="H9" s="19"/>
      <c r="I9" s="32"/>
      <c r="J9" s="32"/>
      <c r="K9" s="32"/>
      <c r="L9" s="33"/>
      <c r="M9" s="37">
        <f>(I9*I8)+(J9*J8)+(K9*K8)+(L9*L8)</f>
        <v>0</v>
      </c>
      <c r="N9" s="2"/>
    </row>
    <row r="10" spans="1:14" s="7" customFormat="1" ht="12.75" customHeight="1" x14ac:dyDescent="0.3">
      <c r="A10" s="2"/>
      <c r="B10" s="96"/>
      <c r="C10" s="96"/>
      <c r="D10" s="96"/>
      <c r="E10" s="96"/>
      <c r="F10" s="31"/>
      <c r="G10" s="20"/>
      <c r="H10" s="20"/>
      <c r="I10" s="32"/>
      <c r="J10" s="32"/>
      <c r="K10" s="32"/>
      <c r="L10" s="33"/>
      <c r="M10" s="37">
        <f>(I10*I8)+(J10*J8)+(K10*K8)+(L10*L8)</f>
        <v>0</v>
      </c>
      <c r="N10" s="2"/>
    </row>
    <row r="11" spans="1:14" s="7" customFormat="1" ht="12.75" customHeight="1" x14ac:dyDescent="0.3">
      <c r="A11" s="2"/>
      <c r="B11" s="97"/>
      <c r="C11" s="98"/>
      <c r="D11" s="98"/>
      <c r="E11" s="99"/>
      <c r="F11" s="31"/>
      <c r="G11" s="20"/>
      <c r="H11" s="20"/>
      <c r="I11" s="32"/>
      <c r="J11" s="32"/>
      <c r="K11" s="32"/>
      <c r="L11" s="33"/>
      <c r="M11" s="37">
        <f>(I11*I8)+(J11*J8)+(K11*K8)+(L11*L8)</f>
        <v>0</v>
      </c>
      <c r="N11" s="2"/>
    </row>
    <row r="12" spans="1:14" s="7" customFormat="1" ht="12.75" customHeight="1" x14ac:dyDescent="0.3">
      <c r="A12" s="2"/>
      <c r="B12" s="97"/>
      <c r="C12" s="98"/>
      <c r="D12" s="98"/>
      <c r="E12" s="99"/>
      <c r="F12" s="31"/>
      <c r="G12" s="20"/>
      <c r="H12" s="20"/>
      <c r="I12" s="32"/>
      <c r="J12" s="32"/>
      <c r="K12" s="32"/>
      <c r="L12" s="33"/>
      <c r="M12" s="37">
        <f>(I12*I8)+(J12*J8)+(K12*K8)+(L12*L8)</f>
        <v>0</v>
      </c>
      <c r="N12" s="2"/>
    </row>
    <row r="13" spans="1:14" s="7" customFormat="1" ht="12.75" customHeight="1" x14ac:dyDescent="0.3">
      <c r="A13" s="2"/>
      <c r="B13" s="96"/>
      <c r="C13" s="96"/>
      <c r="D13" s="96"/>
      <c r="E13" s="96"/>
      <c r="F13" s="31"/>
      <c r="G13" s="20"/>
      <c r="H13" s="20"/>
      <c r="I13" s="32"/>
      <c r="J13" s="32"/>
      <c r="K13" s="32"/>
      <c r="L13" s="33"/>
      <c r="M13" s="37">
        <f>(I13*I8)+(J13*J8)+(K13*K8)+(L13*L8)</f>
        <v>0</v>
      </c>
      <c r="N13" s="2"/>
    </row>
    <row r="14" spans="1:14" s="7" customFormat="1" ht="11.25" customHeight="1" x14ac:dyDescent="0.3">
      <c r="A14" s="2"/>
      <c r="B14" s="36" t="s">
        <v>70</v>
      </c>
      <c r="C14" s="27"/>
      <c r="D14" s="27"/>
      <c r="E14" s="27"/>
      <c r="F14" s="27"/>
      <c r="G14" s="25" t="s">
        <v>58</v>
      </c>
      <c r="H14" s="48"/>
      <c r="I14" s="45">
        <v>11.4</v>
      </c>
      <c r="J14" s="100" t="s">
        <v>57</v>
      </c>
      <c r="K14" s="101"/>
      <c r="L14" s="102"/>
      <c r="M14" s="37">
        <f>H14*(IF(SUM(J9:L13)&gt;0,0,I14))</f>
        <v>0</v>
      </c>
      <c r="N14" s="2"/>
    </row>
    <row r="15" spans="1:14" s="7" customFormat="1" ht="11.25" customHeight="1" x14ac:dyDescent="0.3">
      <c r="A15" s="2"/>
      <c r="B15" s="36" t="s">
        <v>71</v>
      </c>
      <c r="C15" s="27"/>
      <c r="D15" s="27"/>
      <c r="E15" s="27"/>
      <c r="F15" s="27"/>
      <c r="G15" s="25" t="s">
        <v>58</v>
      </c>
      <c r="H15" s="48"/>
      <c r="I15" s="45">
        <v>11.4</v>
      </c>
      <c r="J15" s="100" t="s">
        <v>57</v>
      </c>
      <c r="K15" s="101"/>
      <c r="L15" s="102"/>
      <c r="M15" s="37">
        <f>H15*(IF(SUM(J9:L13)&gt;0,0,I15))</f>
        <v>0</v>
      </c>
      <c r="N15" s="2"/>
    </row>
    <row r="16" spans="1:14" s="7" customFormat="1" ht="11.25" customHeight="1" x14ac:dyDescent="0.3">
      <c r="A16" s="2"/>
      <c r="B16" s="36" t="s">
        <v>72</v>
      </c>
      <c r="C16" s="27"/>
      <c r="D16" s="27"/>
      <c r="E16" s="27"/>
      <c r="F16" s="27"/>
      <c r="G16" s="25" t="s">
        <v>59</v>
      </c>
      <c r="H16" s="48"/>
      <c r="I16" s="61">
        <v>3.95</v>
      </c>
      <c r="J16" s="62"/>
      <c r="K16" s="62"/>
      <c r="L16" s="63"/>
      <c r="M16" s="37">
        <f>H16*I16</f>
        <v>0</v>
      </c>
      <c r="N16" s="2"/>
    </row>
    <row r="17" spans="1:14" s="7" customFormat="1" ht="11.25" customHeight="1" x14ac:dyDescent="0.3">
      <c r="A17" s="2"/>
      <c r="B17" s="36" t="s">
        <v>73</v>
      </c>
      <c r="C17" s="27"/>
      <c r="D17" s="27"/>
      <c r="E17" s="27"/>
      <c r="F17" s="27"/>
      <c r="G17" s="25" t="s">
        <v>58</v>
      </c>
      <c r="H17" s="48"/>
      <c r="I17" s="61">
        <v>7.9</v>
      </c>
      <c r="J17" s="62"/>
      <c r="K17" s="63"/>
      <c r="L17" s="43" t="s">
        <v>57</v>
      </c>
      <c r="M17" s="37">
        <f>H17*IF(SUM(L9:L13)&gt;0,0,I17)</f>
        <v>0</v>
      </c>
      <c r="N17" s="2"/>
    </row>
    <row r="18" spans="1:14" s="7" customFormat="1" ht="11.25" customHeight="1" x14ac:dyDescent="0.3">
      <c r="A18" s="2"/>
      <c r="B18" s="36" t="s">
        <v>74</v>
      </c>
      <c r="C18" s="27"/>
      <c r="D18" s="27"/>
      <c r="E18" s="27"/>
      <c r="F18" s="27"/>
      <c r="G18" s="25" t="s">
        <v>58</v>
      </c>
      <c r="H18" s="48"/>
      <c r="I18" s="61">
        <v>14.9</v>
      </c>
      <c r="J18" s="62"/>
      <c r="K18" s="62"/>
      <c r="L18" s="63"/>
      <c r="M18" s="37">
        <f>H18*I18</f>
        <v>0</v>
      </c>
      <c r="N18" s="2"/>
    </row>
    <row r="19" spans="1:14" s="7" customFormat="1" ht="11.25" customHeight="1" x14ac:dyDescent="0.3">
      <c r="A19" s="2"/>
      <c r="B19" s="36" t="s">
        <v>75</v>
      </c>
      <c r="C19" s="27"/>
      <c r="D19" s="27"/>
      <c r="E19" s="27"/>
      <c r="F19" s="27"/>
      <c r="G19" s="25" t="s">
        <v>58</v>
      </c>
      <c r="H19" s="48"/>
      <c r="I19" s="61">
        <v>5.9</v>
      </c>
      <c r="J19" s="62"/>
      <c r="K19" s="62"/>
      <c r="L19" s="63"/>
      <c r="M19" s="37">
        <f>H19*I19</f>
        <v>0</v>
      </c>
      <c r="N19" s="2"/>
    </row>
    <row r="20" spans="1:14" s="7" customFormat="1" ht="11.25" customHeight="1" x14ac:dyDescent="0.3">
      <c r="A20" s="2"/>
      <c r="B20" s="36" t="s">
        <v>94</v>
      </c>
      <c r="C20" s="27"/>
      <c r="D20" s="27"/>
      <c r="E20" s="27"/>
      <c r="F20" s="27"/>
      <c r="G20" s="25" t="s">
        <v>58</v>
      </c>
      <c r="H20" s="48"/>
      <c r="I20" s="61">
        <v>8.9</v>
      </c>
      <c r="J20" s="62"/>
      <c r="K20" s="62"/>
      <c r="L20" s="63"/>
      <c r="M20" s="37">
        <f>H20*I20</f>
        <v>0</v>
      </c>
      <c r="N20" s="2"/>
    </row>
    <row r="21" spans="1:14" s="7" customFormat="1" ht="11.25" customHeight="1" x14ac:dyDescent="0.3">
      <c r="A21" s="2"/>
      <c r="B21" s="103" t="s">
        <v>76</v>
      </c>
      <c r="C21" s="104"/>
      <c r="D21" s="104"/>
      <c r="E21" s="104"/>
      <c r="F21" s="104"/>
      <c r="G21" s="126" t="s">
        <v>60</v>
      </c>
      <c r="H21" s="128"/>
      <c r="I21" s="100" t="s">
        <v>84</v>
      </c>
      <c r="J21" s="101"/>
      <c r="K21" s="101"/>
      <c r="L21" s="43" t="s">
        <v>83</v>
      </c>
      <c r="M21" s="59">
        <f>H21*I22</f>
        <v>0</v>
      </c>
      <c r="N21" s="2"/>
    </row>
    <row r="22" spans="1:14" s="7" customFormat="1" ht="11.25" customHeight="1" x14ac:dyDescent="0.3">
      <c r="A22" s="2"/>
      <c r="B22" s="105"/>
      <c r="C22" s="106"/>
      <c r="D22" s="106"/>
      <c r="E22" s="106"/>
      <c r="F22" s="106"/>
      <c r="G22" s="127"/>
      <c r="H22" s="129"/>
      <c r="I22" s="61">
        <v>3.9</v>
      </c>
      <c r="J22" s="62"/>
      <c r="K22" s="62"/>
      <c r="L22" s="63"/>
      <c r="M22" s="60"/>
      <c r="N22" s="2"/>
    </row>
    <row r="23" spans="1:14" s="7" customFormat="1" ht="11.25" customHeight="1" x14ac:dyDescent="0.3">
      <c r="A23" s="2"/>
      <c r="B23" s="36" t="s">
        <v>77</v>
      </c>
      <c r="C23" s="27"/>
      <c r="D23" s="27"/>
      <c r="E23" s="27"/>
      <c r="F23" s="27"/>
      <c r="G23" s="25" t="s">
        <v>58</v>
      </c>
      <c r="H23" s="48"/>
      <c r="I23" s="44" t="s">
        <v>56</v>
      </c>
      <c r="J23" s="61">
        <v>9.9</v>
      </c>
      <c r="K23" s="63"/>
      <c r="L23" s="43" t="s">
        <v>57</v>
      </c>
      <c r="M23" s="37">
        <f>IF(SUM(I9:I13)&gt;0,"nicht möglich",H23*IF(SUM(L9:L13)&gt;0,0,J23))</f>
        <v>0</v>
      </c>
      <c r="N23" s="2"/>
    </row>
    <row r="24" spans="1:14" s="7" customFormat="1" ht="11" customHeight="1" x14ac:dyDescent="0.3">
      <c r="A24" s="2"/>
      <c r="B24" s="36" t="s">
        <v>91</v>
      </c>
      <c r="C24" s="34"/>
      <c r="D24" s="34"/>
      <c r="E24" s="34"/>
      <c r="F24" s="34"/>
      <c r="G24" s="25" t="s">
        <v>58</v>
      </c>
      <c r="H24" s="48"/>
      <c r="I24" s="61">
        <v>4.9000000000000004</v>
      </c>
      <c r="J24" s="63"/>
      <c r="K24" s="100" t="s">
        <v>57</v>
      </c>
      <c r="L24" s="102"/>
      <c r="M24" s="37">
        <f>IF(SUM(K9:L13)&gt;0,0,H24*I24)</f>
        <v>0</v>
      </c>
      <c r="N24" s="2"/>
    </row>
    <row r="25" spans="1:14" s="7" customFormat="1" ht="11.25" customHeight="1" x14ac:dyDescent="0.3">
      <c r="A25" s="2"/>
      <c r="B25" s="36" t="s">
        <v>92</v>
      </c>
      <c r="C25" s="27"/>
      <c r="D25" s="27"/>
      <c r="E25" s="27"/>
      <c r="F25" s="27"/>
      <c r="G25" s="35" t="s">
        <v>60</v>
      </c>
      <c r="H25" s="48"/>
      <c r="I25" s="44" t="s">
        <v>56</v>
      </c>
      <c r="J25" s="45">
        <v>9.9</v>
      </c>
      <c r="K25" s="61">
        <v>5.9</v>
      </c>
      <c r="L25" s="63"/>
      <c r="M25" s="37">
        <f>IF(SUM(I9:I13)&gt;0,"nicht möglich",H25*(IF(SUM(K9:L13)&gt;0,K25,J25)))</f>
        <v>0</v>
      </c>
      <c r="N25" s="2"/>
    </row>
    <row r="26" spans="1:14" s="7" customFormat="1" ht="11.25" customHeight="1" x14ac:dyDescent="0.3">
      <c r="A26" s="2"/>
      <c r="B26" s="36" t="s">
        <v>78</v>
      </c>
      <c r="C26" s="27"/>
      <c r="D26" s="27"/>
      <c r="E26" s="27"/>
      <c r="F26" s="27"/>
      <c r="G26" s="25" t="s">
        <v>58</v>
      </c>
      <c r="H26" s="48"/>
      <c r="I26" s="61">
        <v>12.9</v>
      </c>
      <c r="J26" s="62"/>
      <c r="K26" s="63"/>
      <c r="L26" s="43" t="s">
        <v>57</v>
      </c>
      <c r="M26" s="37">
        <f>IF(SUM(L9:L13)&gt;0,,H26*I26)</f>
        <v>0</v>
      </c>
      <c r="N26" s="2"/>
    </row>
    <row r="27" spans="1:14" s="7" customFormat="1" ht="11.25" customHeight="1" x14ac:dyDescent="0.3">
      <c r="A27" s="2"/>
      <c r="B27" s="36" t="s">
        <v>79</v>
      </c>
      <c r="C27" s="27"/>
      <c r="D27" s="27"/>
      <c r="E27" s="27"/>
      <c r="F27" s="27"/>
      <c r="G27" s="25" t="s">
        <v>58</v>
      </c>
      <c r="H27" s="48"/>
      <c r="I27" s="61">
        <v>7.9</v>
      </c>
      <c r="J27" s="62"/>
      <c r="K27" s="63"/>
      <c r="L27" s="43" t="s">
        <v>57</v>
      </c>
      <c r="M27" s="37">
        <f>H27*IF(SUM(L9:L13,H26)&gt;0,0,I27)</f>
        <v>0</v>
      </c>
      <c r="N27" s="2"/>
    </row>
    <row r="28" spans="1:14" s="7" customFormat="1" ht="11.25" customHeight="1" x14ac:dyDescent="0.3">
      <c r="A28" s="2"/>
      <c r="B28" s="36" t="s">
        <v>85</v>
      </c>
      <c r="C28" s="27"/>
      <c r="D28" s="27"/>
      <c r="E28" s="27"/>
      <c r="F28" s="27"/>
      <c r="G28" s="25" t="s">
        <v>58</v>
      </c>
      <c r="H28" s="48"/>
      <c r="I28" s="61">
        <v>9.9</v>
      </c>
      <c r="J28" s="62"/>
      <c r="K28" s="62"/>
      <c r="L28" s="63"/>
      <c r="M28" s="37">
        <f>H28*I28</f>
        <v>0</v>
      </c>
      <c r="N28" s="2"/>
    </row>
    <row r="29" spans="1:14" s="7" customFormat="1" ht="11.25" customHeight="1" x14ac:dyDescent="0.3">
      <c r="A29" s="2"/>
      <c r="B29" s="36" t="s">
        <v>86</v>
      </c>
      <c r="C29" s="27"/>
      <c r="D29" s="27"/>
      <c r="E29" s="27"/>
      <c r="F29" s="27"/>
      <c r="G29" s="25" t="s">
        <v>58</v>
      </c>
      <c r="H29" s="48"/>
      <c r="I29" s="61">
        <v>9.9</v>
      </c>
      <c r="J29" s="62"/>
      <c r="K29" s="62"/>
      <c r="L29" s="63"/>
      <c r="M29" s="37">
        <f>H29*I29</f>
        <v>0</v>
      </c>
      <c r="N29" s="2"/>
    </row>
    <row r="30" spans="1:14" s="7" customFormat="1" ht="11.25" customHeight="1" x14ac:dyDescent="0.3">
      <c r="A30" s="2"/>
      <c r="B30" s="36" t="s">
        <v>87</v>
      </c>
      <c r="C30" s="27"/>
      <c r="D30" s="27"/>
      <c r="E30" s="27"/>
      <c r="F30" s="27"/>
      <c r="G30" s="25" t="s">
        <v>58</v>
      </c>
      <c r="H30" s="48"/>
      <c r="I30" s="61">
        <v>189.9</v>
      </c>
      <c r="J30" s="62"/>
      <c r="K30" s="62"/>
      <c r="L30" s="63"/>
      <c r="M30" s="37">
        <f>H30*I30</f>
        <v>0</v>
      </c>
      <c r="N30" s="2"/>
    </row>
    <row r="31" spans="1:14" s="7" customFormat="1" ht="11.25" customHeight="1" x14ac:dyDescent="0.3">
      <c r="A31" s="2"/>
      <c r="B31" s="36" t="s">
        <v>88</v>
      </c>
      <c r="C31" s="27"/>
      <c r="D31" s="27"/>
      <c r="E31" s="27"/>
      <c r="F31" s="27"/>
      <c r="G31" s="25" t="s">
        <v>58</v>
      </c>
      <c r="H31" s="48"/>
      <c r="I31" s="61">
        <v>79.900000000000006</v>
      </c>
      <c r="J31" s="62"/>
      <c r="K31" s="62"/>
      <c r="L31" s="63"/>
      <c r="M31" s="37">
        <f>H31*I31</f>
        <v>0</v>
      </c>
      <c r="N31" s="2"/>
    </row>
    <row r="32" spans="1:14" s="7" customFormat="1" ht="11.25" customHeight="1" x14ac:dyDescent="0.3">
      <c r="A32" s="2"/>
      <c r="B32" s="36" t="s">
        <v>97</v>
      </c>
      <c r="C32" s="27"/>
      <c r="D32" s="27"/>
      <c r="E32" s="55"/>
      <c r="F32" s="55"/>
      <c r="G32" s="56" t="s">
        <v>58</v>
      </c>
      <c r="H32" s="48"/>
      <c r="I32" s="61" t="s">
        <v>98</v>
      </c>
      <c r="J32" s="62"/>
      <c r="K32" s="62"/>
      <c r="L32" s="63"/>
      <c r="M32" s="37">
        <f>IF(H5=1,14.9*H32,IF(H5=2,19.9*H32,IF(H5=3,23.9*H32,0)+0)+0)</f>
        <v>0</v>
      </c>
      <c r="N32" s="2"/>
    </row>
    <row r="33" spans="1:14" s="7" customFormat="1" ht="11.25" customHeight="1" x14ac:dyDescent="0.3">
      <c r="A33" s="2"/>
      <c r="B33" s="36" t="s">
        <v>93</v>
      </c>
      <c r="C33" s="27"/>
      <c r="D33" s="27"/>
      <c r="E33" s="27"/>
      <c r="F33" s="27"/>
      <c r="G33" s="25" t="s">
        <v>58</v>
      </c>
      <c r="H33" s="48"/>
      <c r="I33" s="48"/>
      <c r="J33" s="48"/>
      <c r="K33" s="48"/>
      <c r="L33" s="48"/>
      <c r="M33" s="37">
        <f>H33*(SUM(I33:K33))</f>
        <v>0</v>
      </c>
      <c r="N33" s="2"/>
    </row>
    <row r="34" spans="1:14" s="7" customFormat="1" ht="6.75" customHeight="1" x14ac:dyDescent="0.3">
      <c r="A34" s="2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6">
        <f>ROUND((-1)*IF(G45,(SUM(M9:M13)/20),0),2)</f>
        <v>0</v>
      </c>
      <c r="N34" s="2"/>
    </row>
    <row r="35" spans="1:14" s="7" customFormat="1" ht="5.75" customHeight="1" x14ac:dyDescent="0.3">
      <c r="A35" s="2"/>
      <c r="B35" s="65"/>
      <c r="C35" s="65"/>
      <c r="D35" s="65"/>
      <c r="E35" s="65"/>
      <c r="F35" s="65"/>
      <c r="G35" s="65"/>
      <c r="H35" s="65"/>
      <c r="I35" s="65" t="b">
        <v>1</v>
      </c>
      <c r="J35" s="65"/>
      <c r="K35" s="65"/>
      <c r="L35" s="65"/>
      <c r="M35" s="67"/>
      <c r="N35" s="2"/>
    </row>
    <row r="36" spans="1:14" s="7" customFormat="1" ht="11.25" customHeight="1" x14ac:dyDescent="0.3">
      <c r="A36" s="2"/>
      <c r="B36" s="130" t="s">
        <v>61</v>
      </c>
      <c r="C36" s="131"/>
      <c r="D36" s="132"/>
      <c r="E36" s="68" t="s">
        <v>80</v>
      </c>
      <c r="F36" s="69"/>
      <c r="G36" s="69"/>
      <c r="H36" s="69"/>
      <c r="I36" s="69"/>
      <c r="J36" s="70"/>
      <c r="K36" s="51"/>
      <c r="L36" s="38">
        <v>79.900000000000006</v>
      </c>
      <c r="M36" s="28">
        <f t="shared" ref="M36:M40" si="0">K36*L36</f>
        <v>0</v>
      </c>
      <c r="N36" s="2"/>
    </row>
    <row r="37" spans="1:14" s="7" customFormat="1" ht="11.25" customHeight="1" x14ac:dyDescent="0.3">
      <c r="A37" s="2"/>
      <c r="B37" s="133"/>
      <c r="C37" s="134"/>
      <c r="D37" s="135"/>
      <c r="E37" s="68" t="s">
        <v>103</v>
      </c>
      <c r="F37" s="69"/>
      <c r="G37" s="69"/>
      <c r="H37" s="69"/>
      <c r="I37" s="69"/>
      <c r="J37" s="70"/>
      <c r="K37" s="51"/>
      <c r="L37" s="38">
        <v>149.9</v>
      </c>
      <c r="M37" s="28">
        <f t="shared" si="0"/>
        <v>0</v>
      </c>
      <c r="N37" s="2"/>
    </row>
    <row r="38" spans="1:14" s="7" customFormat="1" ht="11.25" customHeight="1" x14ac:dyDescent="0.3">
      <c r="A38" s="2"/>
      <c r="B38" s="133"/>
      <c r="C38" s="134"/>
      <c r="D38" s="135"/>
      <c r="E38" s="68" t="s">
        <v>99</v>
      </c>
      <c r="F38" s="69"/>
      <c r="G38" s="69"/>
      <c r="H38" s="69"/>
      <c r="I38" s="69"/>
      <c r="J38" s="70"/>
      <c r="K38" s="26"/>
      <c r="L38" s="38">
        <v>149.9</v>
      </c>
      <c r="M38" s="28">
        <f t="shared" si="0"/>
        <v>0</v>
      </c>
      <c r="N38" s="2"/>
    </row>
    <row r="39" spans="1:14" s="7" customFormat="1" ht="11.25" customHeight="1" x14ac:dyDescent="0.3">
      <c r="A39" s="2"/>
      <c r="B39" s="133"/>
      <c r="C39" s="134"/>
      <c r="D39" s="135"/>
      <c r="E39" s="68" t="s">
        <v>107</v>
      </c>
      <c r="F39" s="69"/>
      <c r="G39" s="69"/>
      <c r="H39" s="69"/>
      <c r="I39" s="69"/>
      <c r="J39" s="70"/>
      <c r="K39" s="51">
        <f>IF(SUM(L9:L13)&gt;0,1,)</f>
        <v>0</v>
      </c>
      <c r="L39" s="38">
        <v>79.900000000000006</v>
      </c>
      <c r="M39" s="28">
        <f t="shared" si="0"/>
        <v>0</v>
      </c>
      <c r="N39" s="2"/>
    </row>
    <row r="40" spans="1:14" s="7" customFormat="1" ht="11.25" customHeight="1" x14ac:dyDescent="0.3">
      <c r="A40" s="2"/>
      <c r="B40" s="133"/>
      <c r="C40" s="134"/>
      <c r="D40" s="135"/>
      <c r="E40" s="68" t="s">
        <v>90</v>
      </c>
      <c r="F40" s="69"/>
      <c r="G40" s="69"/>
      <c r="H40" s="69"/>
      <c r="I40" s="69"/>
      <c r="J40" s="70"/>
      <c r="K40" s="51"/>
      <c r="L40" s="38">
        <v>79.900000000000006</v>
      </c>
      <c r="M40" s="28">
        <f t="shared" si="0"/>
        <v>0</v>
      </c>
      <c r="N40" s="2"/>
    </row>
    <row r="41" spans="1:14" s="7" customFormat="1" ht="11.25" customHeight="1" x14ac:dyDescent="0.3">
      <c r="A41" s="2"/>
      <c r="B41" s="133"/>
      <c r="C41" s="134"/>
      <c r="D41" s="135"/>
      <c r="E41" s="68" t="s">
        <v>89</v>
      </c>
      <c r="F41" s="69"/>
      <c r="G41" s="69"/>
      <c r="H41" s="69"/>
      <c r="I41" s="69"/>
      <c r="J41" s="70"/>
      <c r="K41" s="51"/>
      <c r="L41" s="38">
        <v>95.9</v>
      </c>
      <c r="M41" s="28">
        <f t="shared" ref="M41" si="1">K41*L41</f>
        <v>0</v>
      </c>
      <c r="N41" s="2"/>
    </row>
    <row r="42" spans="1:14" s="7" customFormat="1" ht="11.25" customHeight="1" x14ac:dyDescent="0.3">
      <c r="A42" s="2"/>
      <c r="B42" s="136"/>
      <c r="C42" s="137"/>
      <c r="D42" s="138"/>
      <c r="E42" s="68" t="s">
        <v>106</v>
      </c>
      <c r="F42" s="69"/>
      <c r="G42" s="69"/>
      <c r="H42" s="69"/>
      <c r="I42" s="69"/>
      <c r="J42" s="70"/>
      <c r="K42" s="51">
        <f>IF(SUM(L9:L13,H30)&gt;0,1,)</f>
        <v>0</v>
      </c>
      <c r="L42" s="38">
        <v>79.900000000000006</v>
      </c>
      <c r="M42" s="28">
        <f>IF(SUM(H30)&gt;0,"inkl.",K42*L42)</f>
        <v>0</v>
      </c>
      <c r="N42" s="2"/>
    </row>
    <row r="43" spans="1:14" s="7" customFormat="1" ht="15" customHeight="1" x14ac:dyDescent="0.3">
      <c r="A43" s="2"/>
      <c r="B43" s="34"/>
      <c r="C43" s="42"/>
      <c r="D43" s="42"/>
      <c r="E43" s="2"/>
      <c r="F43" s="2"/>
      <c r="G43" s="2"/>
      <c r="H43" s="2"/>
      <c r="I43" s="50"/>
      <c r="J43" s="119" t="s">
        <v>104</v>
      </c>
      <c r="K43" s="119"/>
      <c r="L43" s="120"/>
      <c r="M43" s="39">
        <v>39.9</v>
      </c>
      <c r="N43" s="2"/>
    </row>
    <row r="44" spans="1:14" s="7" customFormat="1" ht="15" customHeight="1" x14ac:dyDescent="0.3">
      <c r="A44" s="2"/>
      <c r="B44" s="46"/>
      <c r="C44" s="42"/>
      <c r="D44" s="42"/>
      <c r="E44" s="2"/>
      <c r="F44" s="2"/>
      <c r="G44" s="2"/>
      <c r="H44" s="47">
        <v>2</v>
      </c>
      <c r="I44" s="50"/>
      <c r="J44" s="121"/>
      <c r="K44" s="121"/>
      <c r="L44" s="122"/>
      <c r="M44" s="39">
        <v>79.900000000000006</v>
      </c>
      <c r="N44" s="2"/>
    </row>
    <row r="45" spans="1:14" s="7" customFormat="1" ht="9" customHeight="1" x14ac:dyDescent="0.3">
      <c r="A45" s="2"/>
      <c r="B45" s="34"/>
      <c r="C45" s="42"/>
      <c r="D45" s="42"/>
      <c r="E45" s="2"/>
      <c r="F45" s="2"/>
      <c r="G45" s="47" t="b">
        <v>0</v>
      </c>
      <c r="H45" s="2"/>
      <c r="I45" s="49"/>
      <c r="J45" s="2"/>
      <c r="K45" s="2"/>
      <c r="L45" s="2"/>
      <c r="M45" s="2"/>
      <c r="N45" s="2"/>
    </row>
    <row r="46" spans="1:14" s="7" customFormat="1" ht="15" customHeight="1" x14ac:dyDescent="0.3">
      <c r="A46" s="2"/>
      <c r="B46" s="34"/>
      <c r="C46" s="42"/>
      <c r="D46" s="42"/>
      <c r="E46" s="42"/>
      <c r="F46" s="2"/>
      <c r="G46" s="2"/>
      <c r="H46" s="2"/>
      <c r="I46" s="14"/>
      <c r="J46" s="2"/>
      <c r="K46" s="95" t="s">
        <v>63</v>
      </c>
      <c r="L46" s="95"/>
      <c r="M46" s="40">
        <f>SUM(M9:M33,M34)</f>
        <v>0</v>
      </c>
      <c r="N46" s="2"/>
    </row>
    <row r="47" spans="1:14" s="7" customFormat="1" ht="15" customHeight="1" x14ac:dyDescent="0.3">
      <c r="A47" s="2"/>
      <c r="B47" s="34"/>
      <c r="C47" s="42"/>
      <c r="D47" s="42"/>
      <c r="E47" s="42"/>
      <c r="F47" s="2"/>
      <c r="G47" s="2"/>
      <c r="H47" s="2"/>
      <c r="I47" s="14"/>
      <c r="J47" s="2"/>
      <c r="K47" s="2"/>
      <c r="L47" s="24" t="s">
        <v>64</v>
      </c>
      <c r="M47" s="41">
        <f>IF(G5=TRUE,SUM(M36:M42,M44),SUM(M36:M43))</f>
        <v>39.9</v>
      </c>
      <c r="N47" s="2"/>
    </row>
    <row r="48" spans="1:14" s="7" customFormat="1" ht="15" customHeight="1" x14ac:dyDescent="0.35">
      <c r="A48" s="2"/>
      <c r="B48" s="13" t="s">
        <v>4</v>
      </c>
      <c r="C48" s="2"/>
      <c r="D48" s="2"/>
      <c r="E48" s="2"/>
      <c r="F48" s="2"/>
      <c r="G48" s="2"/>
      <c r="H48" s="2"/>
      <c r="I48" s="2"/>
      <c r="J48" s="2"/>
      <c r="K48" s="4"/>
      <c r="L48" s="4"/>
      <c r="M48" s="2"/>
      <c r="N48" s="2"/>
    </row>
    <row r="49" spans="1:14" s="7" customFormat="1" ht="15" customHeight="1" x14ac:dyDescent="0.3">
      <c r="A49" s="2"/>
      <c r="B49" s="2"/>
      <c r="C49" s="2"/>
      <c r="D49" s="2"/>
      <c r="E49" s="9" t="s">
        <v>12</v>
      </c>
      <c r="F49" s="75"/>
      <c r="G49" s="75"/>
      <c r="H49" s="75"/>
      <c r="I49" s="2"/>
      <c r="J49" s="9" t="s">
        <v>13</v>
      </c>
      <c r="K49" s="75"/>
      <c r="L49" s="75"/>
      <c r="M49" s="75"/>
      <c r="N49" s="2"/>
    </row>
    <row r="50" spans="1:14" s="7" customFormat="1" ht="15" customHeight="1" x14ac:dyDescent="0.3">
      <c r="A50" s="2"/>
      <c r="B50" s="2"/>
      <c r="C50" s="2"/>
      <c r="D50" s="2"/>
      <c r="E50" s="2"/>
      <c r="F50" s="75"/>
      <c r="G50" s="75"/>
      <c r="H50" s="75"/>
      <c r="I50" s="2"/>
      <c r="J50" s="2"/>
      <c r="K50" s="75"/>
      <c r="L50" s="75"/>
      <c r="M50" s="75"/>
      <c r="N50" s="2"/>
    </row>
    <row r="51" spans="1:14" s="7" customFormat="1" ht="15" customHeight="1" x14ac:dyDescent="0.3">
      <c r="A51" s="2"/>
      <c r="B51" s="2"/>
      <c r="C51" s="2"/>
      <c r="D51" s="2"/>
      <c r="E51" s="2"/>
      <c r="F51" s="75"/>
      <c r="G51" s="75"/>
      <c r="H51" s="75"/>
      <c r="I51" s="2"/>
      <c r="J51" s="2"/>
      <c r="K51" s="75"/>
      <c r="L51" s="75"/>
      <c r="M51" s="75"/>
      <c r="N51" s="2"/>
    </row>
    <row r="52" spans="1:14" s="7" customFormat="1" ht="15" customHeight="1" x14ac:dyDescent="0.3">
      <c r="A52" s="2"/>
      <c r="B52" s="2"/>
      <c r="C52" s="2"/>
      <c r="D52" s="2"/>
      <c r="E52" s="2"/>
      <c r="F52" s="75"/>
      <c r="G52" s="75"/>
      <c r="H52" s="75"/>
      <c r="I52" s="2"/>
      <c r="J52" s="2"/>
      <c r="K52" s="75"/>
      <c r="L52" s="75"/>
      <c r="M52" s="75"/>
      <c r="N52" s="2"/>
    </row>
    <row r="53" spans="1:14" s="7" customFormat="1" ht="15" customHeight="1" x14ac:dyDescent="0.3">
      <c r="A53" s="2"/>
      <c r="B53" s="2"/>
      <c r="C53" s="2"/>
      <c r="D53" s="2"/>
      <c r="E53" s="2"/>
      <c r="F53" s="75"/>
      <c r="G53" s="75"/>
      <c r="H53" s="75"/>
      <c r="I53" s="2"/>
      <c r="J53" s="2"/>
      <c r="K53" s="75"/>
      <c r="L53" s="75"/>
      <c r="M53" s="75"/>
      <c r="N53" s="2"/>
    </row>
    <row r="54" spans="1:14" s="7" customFormat="1" ht="15" customHeight="1" x14ac:dyDescent="0.3">
      <c r="A54" s="2"/>
      <c r="B54" s="2"/>
      <c r="C54" s="2"/>
      <c r="D54" s="2"/>
      <c r="E54" s="2"/>
      <c r="F54" s="4"/>
      <c r="G54" s="4"/>
      <c r="H54" s="4"/>
      <c r="I54" s="2"/>
      <c r="J54" s="2"/>
      <c r="K54" s="4"/>
      <c r="L54" s="4"/>
      <c r="M54" s="4"/>
      <c r="N54" s="2"/>
    </row>
    <row r="55" spans="1:14" s="7" customFormat="1" ht="15" customHeight="1" x14ac:dyDescent="0.3">
      <c r="A55" s="2"/>
      <c r="B55" s="2"/>
      <c r="C55" s="2"/>
      <c r="D55" s="2"/>
      <c r="E55" s="9" t="s">
        <v>14</v>
      </c>
      <c r="F55" s="75"/>
      <c r="G55" s="75"/>
      <c r="H55" s="75"/>
      <c r="I55" s="2"/>
      <c r="J55" s="2"/>
      <c r="K55" s="4"/>
      <c r="L55" s="4"/>
      <c r="M55" s="2"/>
      <c r="N55" s="2"/>
    </row>
    <row r="56" spans="1:14" s="7" customFormat="1" ht="15" customHeight="1" x14ac:dyDescent="0.3">
      <c r="A56" s="2"/>
      <c r="B56" s="2"/>
      <c r="C56" s="2"/>
      <c r="D56" s="2"/>
      <c r="E56" s="2"/>
      <c r="F56" s="75"/>
      <c r="G56" s="75"/>
      <c r="H56" s="75"/>
      <c r="I56" s="2"/>
      <c r="J56" s="2"/>
      <c r="K56" s="4"/>
      <c r="L56" s="4"/>
      <c r="M56" s="2"/>
      <c r="N56" s="2"/>
    </row>
    <row r="57" spans="1:14" s="7" customFormat="1" ht="15" customHeight="1" x14ac:dyDescent="0.3">
      <c r="A57" s="2"/>
      <c r="B57" s="2"/>
      <c r="C57" s="2"/>
      <c r="D57" s="2"/>
      <c r="E57" s="2"/>
      <c r="F57" s="75"/>
      <c r="G57" s="75"/>
      <c r="H57" s="75"/>
      <c r="I57" s="2"/>
      <c r="J57" s="2"/>
      <c r="K57" s="4"/>
      <c r="L57" s="4"/>
      <c r="M57" s="2"/>
      <c r="N57" s="2"/>
    </row>
    <row r="58" spans="1:14" s="7" customFormat="1" ht="15" customHeight="1" x14ac:dyDescent="0.3">
      <c r="A58" s="2"/>
      <c r="B58" s="2"/>
      <c r="C58" s="2"/>
      <c r="D58" s="2"/>
      <c r="E58" s="2"/>
      <c r="F58" s="75"/>
      <c r="G58" s="75"/>
      <c r="H58" s="75"/>
      <c r="I58" s="2"/>
      <c r="J58" s="2"/>
      <c r="K58" s="4"/>
      <c r="L58" s="4"/>
      <c r="M58" s="2"/>
      <c r="N58" s="2"/>
    </row>
    <row r="59" spans="1:14" s="7" customFormat="1" ht="15" customHeight="1" x14ac:dyDescent="0.3">
      <c r="A59" s="2"/>
      <c r="B59" s="2"/>
      <c r="C59" s="2"/>
      <c r="D59" s="2"/>
      <c r="E59" s="2"/>
      <c r="F59" s="75"/>
      <c r="G59" s="75"/>
      <c r="H59" s="75"/>
      <c r="I59" s="2"/>
      <c r="J59" s="2"/>
      <c r="K59" s="4"/>
      <c r="L59" s="4"/>
      <c r="M59" s="2"/>
      <c r="N59" s="2"/>
    </row>
    <row r="60" spans="1:14" ht="15" customHeight="1" x14ac:dyDescent="0.35">
      <c r="A60" s="1"/>
      <c r="B60" s="13" t="s">
        <v>5</v>
      </c>
      <c r="C60" s="1"/>
      <c r="D60" s="1"/>
      <c r="E60" s="1"/>
      <c r="F60" s="1"/>
      <c r="G60" s="1"/>
      <c r="H60" s="1"/>
      <c r="I60" s="1"/>
      <c r="J60" s="1"/>
      <c r="K60" s="3"/>
      <c r="L60" s="3"/>
      <c r="M60" s="1"/>
      <c r="N60" s="1"/>
    </row>
    <row r="61" spans="1:14" s="7" customFormat="1" ht="15" customHeight="1" x14ac:dyDescent="0.3">
      <c r="A61" s="2"/>
      <c r="B61" s="2"/>
      <c r="C61" s="2"/>
      <c r="D61" s="2"/>
      <c r="E61" s="9" t="s">
        <v>6</v>
      </c>
      <c r="F61" s="71"/>
      <c r="G61" s="71"/>
      <c r="H61" s="71"/>
      <c r="I61" s="29"/>
      <c r="J61" s="29"/>
      <c r="K61" s="29"/>
      <c r="L61" s="29"/>
      <c r="M61" s="29"/>
      <c r="N61" s="2"/>
    </row>
    <row r="62" spans="1:14" s="7" customFormat="1" ht="15" customHeight="1" x14ac:dyDescent="0.3">
      <c r="A62" s="2"/>
      <c r="B62" s="2"/>
      <c r="C62" s="2"/>
      <c r="D62" s="2"/>
      <c r="E62" s="9" t="s">
        <v>7</v>
      </c>
      <c r="F62" s="75"/>
      <c r="G62" s="75"/>
      <c r="H62" s="75"/>
      <c r="I62" s="75"/>
      <c r="J62" s="75"/>
      <c r="K62" s="75"/>
      <c r="L62" s="75"/>
      <c r="M62" s="75"/>
      <c r="N62" s="2"/>
    </row>
    <row r="63" spans="1:14" s="7" customFormat="1" ht="15" customHeight="1" x14ac:dyDescent="0.3">
      <c r="A63" s="2"/>
      <c r="B63" s="2"/>
      <c r="C63" s="2"/>
      <c r="D63" s="2"/>
      <c r="E63" s="2"/>
      <c r="F63" s="75"/>
      <c r="G63" s="75"/>
      <c r="H63" s="75"/>
      <c r="I63" s="75"/>
      <c r="J63" s="75"/>
      <c r="K63" s="75"/>
      <c r="L63" s="75"/>
      <c r="M63" s="75"/>
      <c r="N63" s="2"/>
    </row>
    <row r="64" spans="1:14" s="7" customFormat="1" ht="15" customHeight="1" x14ac:dyDescent="0.3">
      <c r="A64" s="2"/>
      <c r="B64" s="2"/>
      <c r="C64" s="2"/>
      <c r="D64" s="2"/>
      <c r="E64" s="2"/>
      <c r="F64" s="75"/>
      <c r="G64" s="75"/>
      <c r="H64" s="75"/>
      <c r="I64" s="75"/>
      <c r="J64" s="75"/>
      <c r="K64" s="75"/>
      <c r="L64" s="75"/>
      <c r="M64" s="75"/>
      <c r="N64" s="2"/>
    </row>
    <row r="65" spans="1:14" s="7" customFormat="1" ht="15" customHeight="1" x14ac:dyDescent="0.3">
      <c r="A65" s="2"/>
      <c r="B65" s="2"/>
      <c r="C65" s="2"/>
      <c r="D65" s="2"/>
      <c r="E65" s="2"/>
      <c r="F65" s="75"/>
      <c r="G65" s="75"/>
      <c r="H65" s="75"/>
      <c r="I65" s="75"/>
      <c r="J65" s="75"/>
      <c r="K65" s="75"/>
      <c r="L65" s="75"/>
      <c r="M65" s="75"/>
      <c r="N65" s="2"/>
    </row>
    <row r="66" spans="1:14" s="7" customFormat="1" ht="15" customHeight="1" x14ac:dyDescent="0.3">
      <c r="A66" s="2"/>
      <c r="B66" s="2" t="s">
        <v>15</v>
      </c>
      <c r="C66" s="2"/>
      <c r="D66" s="2"/>
      <c r="E66" s="2"/>
      <c r="F66" s="2"/>
      <c r="G66" s="2"/>
      <c r="H66" s="2"/>
      <c r="I66" s="2"/>
      <c r="J66" s="2"/>
      <c r="K66" s="4"/>
      <c r="L66" s="4"/>
      <c r="M66" s="2"/>
      <c r="N66" s="2"/>
    </row>
    <row r="67" spans="1:14" s="7" customFormat="1" ht="15" customHeight="1" x14ac:dyDescent="0.3">
      <c r="A67" s="2"/>
      <c r="B67" s="2"/>
      <c r="C67" s="2"/>
      <c r="D67" s="2"/>
      <c r="E67" s="2" t="s">
        <v>100</v>
      </c>
      <c r="F67" s="2"/>
      <c r="G67" s="2"/>
      <c r="H67" s="2"/>
      <c r="I67" s="2"/>
      <c r="J67" s="2"/>
      <c r="K67" s="4"/>
      <c r="L67" s="4"/>
      <c r="M67" s="2"/>
      <c r="N67" s="2"/>
    </row>
    <row r="68" spans="1:14" s="7" customFormat="1" ht="15" customHeight="1" x14ac:dyDescent="0.3">
      <c r="A68" s="2"/>
      <c r="B68" s="2"/>
      <c r="C68" s="2"/>
      <c r="D68" s="2"/>
      <c r="E68" s="2" t="s">
        <v>101</v>
      </c>
      <c r="F68" s="2"/>
      <c r="G68" s="2"/>
      <c r="H68" s="2"/>
      <c r="I68" s="2"/>
      <c r="J68" s="2"/>
      <c r="K68" s="4"/>
      <c r="L68" s="4"/>
      <c r="M68" s="2"/>
      <c r="N68" s="2"/>
    </row>
    <row r="69" spans="1:14" s="7" customFormat="1" ht="15" customHeight="1" x14ac:dyDescent="0.3">
      <c r="A69" s="2"/>
      <c r="B69" s="2"/>
      <c r="C69" s="2"/>
      <c r="D69" s="2"/>
      <c r="E69" s="2" t="s">
        <v>102</v>
      </c>
      <c r="F69" s="2"/>
      <c r="G69" s="2"/>
      <c r="H69" s="2"/>
      <c r="I69" s="2"/>
      <c r="J69" s="2"/>
      <c r="K69" s="4"/>
      <c r="L69" s="4"/>
      <c r="M69" s="2"/>
      <c r="N69" s="2"/>
    </row>
    <row r="70" spans="1:14" s="7" customFormat="1" ht="15" customHeight="1" x14ac:dyDescent="0.3">
      <c r="A70" s="2"/>
      <c r="B70" s="2"/>
      <c r="C70" s="2"/>
      <c r="D70" s="2"/>
      <c r="E70" s="2" t="s">
        <v>16</v>
      </c>
      <c r="F70" s="2"/>
      <c r="G70" s="2"/>
      <c r="H70" s="2"/>
      <c r="I70" s="2"/>
      <c r="J70" s="2"/>
      <c r="K70" s="4"/>
      <c r="L70" s="4"/>
      <c r="M70" s="2"/>
      <c r="N70" s="2"/>
    </row>
    <row r="71" spans="1:14" s="7" customFormat="1" ht="15" customHeight="1" x14ac:dyDescent="0.3">
      <c r="A71" s="2"/>
      <c r="B71" s="2"/>
      <c r="C71" s="2"/>
      <c r="D71" s="2"/>
      <c r="E71" s="2" t="s">
        <v>17</v>
      </c>
      <c r="F71" s="2"/>
      <c r="G71" s="2"/>
      <c r="H71" s="2"/>
      <c r="I71" s="2"/>
      <c r="J71" s="2"/>
      <c r="K71" s="4"/>
      <c r="L71" s="4"/>
      <c r="M71" s="2"/>
      <c r="N71" s="2"/>
    </row>
    <row r="72" spans="1:14" s="7" customFormat="1" ht="15" customHeight="1" x14ac:dyDescent="0.3">
      <c r="A72" s="2"/>
      <c r="B72" s="2"/>
      <c r="C72" s="2"/>
      <c r="D72" s="2"/>
      <c r="E72" s="2" t="s">
        <v>62</v>
      </c>
      <c r="F72" s="2"/>
      <c r="G72" s="2"/>
      <c r="H72" s="2"/>
      <c r="I72" s="2"/>
      <c r="J72" s="2"/>
      <c r="K72" s="4"/>
      <c r="L72" s="4"/>
      <c r="M72" s="2"/>
      <c r="N72" s="2"/>
    </row>
    <row r="73" spans="1:14" s="7" customFormat="1" ht="15" customHeight="1" x14ac:dyDescent="0.3">
      <c r="A73" s="2"/>
      <c r="B73" s="2" t="s">
        <v>82</v>
      </c>
      <c r="C73" s="2"/>
      <c r="D73" s="2"/>
      <c r="E73" s="2"/>
      <c r="F73" s="2"/>
      <c r="G73" s="2"/>
      <c r="H73" s="2"/>
      <c r="I73" s="2"/>
      <c r="J73" s="2"/>
      <c r="K73" s="4"/>
      <c r="L73" s="4"/>
      <c r="M73" s="2"/>
      <c r="N73" s="2"/>
    </row>
    <row r="74" spans="1:14" ht="1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3"/>
      <c r="L74" s="3"/>
      <c r="M74" s="1"/>
      <c r="N74" s="1"/>
    </row>
    <row r="75" spans="1:14" s="7" customFormat="1" ht="15" customHeight="1" x14ac:dyDescent="0.3">
      <c r="A75" s="2"/>
      <c r="B75" s="2"/>
      <c r="C75" s="2"/>
      <c r="D75" s="9" t="s">
        <v>20</v>
      </c>
      <c r="E75" s="30"/>
      <c r="F75" s="2"/>
      <c r="G75" s="2"/>
      <c r="H75" s="9" t="s">
        <v>67</v>
      </c>
      <c r="I75" s="72"/>
      <c r="J75" s="73"/>
      <c r="K75" s="73"/>
      <c r="L75" s="73"/>
      <c r="M75" s="74"/>
      <c r="N75" s="2"/>
    </row>
    <row r="76" spans="1:14" s="7" customFormat="1" ht="15" customHeight="1" x14ac:dyDescent="0.3">
      <c r="A76" s="2"/>
      <c r="B76" s="2"/>
      <c r="C76" s="2"/>
      <c r="D76" s="9" t="s">
        <v>21</v>
      </c>
      <c r="E76" s="12"/>
      <c r="F76" s="2"/>
      <c r="G76" s="2"/>
      <c r="H76" s="9" t="s">
        <v>66</v>
      </c>
      <c r="I76" s="77"/>
      <c r="J76" s="78"/>
      <c r="K76" s="78"/>
      <c r="L76" s="78"/>
      <c r="M76" s="79"/>
      <c r="N76" s="2"/>
    </row>
    <row r="77" spans="1:14" s="7" customFormat="1" ht="15" customHeight="1" x14ac:dyDescent="0.3">
      <c r="A77" s="2"/>
      <c r="B77" s="2"/>
      <c r="C77" s="2"/>
      <c r="D77" s="9"/>
      <c r="E77" s="10"/>
      <c r="F77" s="2"/>
      <c r="G77" s="2"/>
      <c r="H77" s="9"/>
      <c r="I77" s="80"/>
      <c r="J77" s="81"/>
      <c r="K77" s="81"/>
      <c r="L77" s="81"/>
      <c r="M77" s="82"/>
      <c r="N77" s="2"/>
    </row>
    <row r="78" spans="1:14" s="7" customFormat="1" ht="15" customHeight="1" x14ac:dyDescent="0.3">
      <c r="A78" s="2"/>
      <c r="B78" s="2"/>
      <c r="C78" s="2"/>
      <c r="D78" s="9"/>
      <c r="E78" s="10"/>
      <c r="F78" s="2"/>
      <c r="G78" s="2"/>
      <c r="H78" s="9"/>
      <c r="I78" s="83"/>
      <c r="J78" s="84"/>
      <c r="K78" s="84"/>
      <c r="L78" s="84"/>
      <c r="M78" s="85"/>
      <c r="N78" s="2"/>
    </row>
    <row r="79" spans="1:14" s="7" customFormat="1" ht="15" customHeight="1" x14ac:dyDescent="0.3">
      <c r="A79" s="2"/>
      <c r="B79" s="2"/>
      <c r="C79" s="2"/>
      <c r="D79" s="9"/>
      <c r="E79" s="10"/>
      <c r="F79" s="2"/>
      <c r="G79" s="2"/>
      <c r="H79" s="9"/>
      <c r="I79" s="11"/>
      <c r="J79" s="11"/>
      <c r="K79" s="11"/>
      <c r="L79" s="11"/>
      <c r="M79" s="11"/>
      <c r="N79" s="2"/>
    </row>
    <row r="80" spans="1:14" s="7" customFormat="1" ht="15" customHeight="1" x14ac:dyDescent="0.3">
      <c r="A80" s="2"/>
      <c r="B80" s="2"/>
      <c r="C80" s="2"/>
      <c r="D80" s="9" t="s">
        <v>20</v>
      </c>
      <c r="E80" s="30"/>
      <c r="F80" s="2"/>
      <c r="G80" s="2"/>
      <c r="H80" s="9" t="s">
        <v>68</v>
      </c>
      <c r="I80" s="72"/>
      <c r="J80" s="73"/>
      <c r="K80" s="73"/>
      <c r="L80" s="73"/>
      <c r="M80" s="74"/>
      <c r="N80" s="2"/>
    </row>
    <row r="81" spans="1:14" s="7" customFormat="1" ht="15" customHeight="1" x14ac:dyDescent="0.3">
      <c r="A81" s="2"/>
      <c r="B81" s="2"/>
      <c r="C81" s="2"/>
      <c r="D81" s="9" t="s">
        <v>21</v>
      </c>
      <c r="E81" s="12"/>
      <c r="F81" s="2"/>
      <c r="G81" s="2"/>
      <c r="H81" s="9" t="s">
        <v>69</v>
      </c>
      <c r="I81" s="77"/>
      <c r="J81" s="78"/>
      <c r="K81" s="78"/>
      <c r="L81" s="78"/>
      <c r="M81" s="79"/>
      <c r="N81" s="2"/>
    </row>
    <row r="82" spans="1:14" ht="15" customHeight="1" x14ac:dyDescent="0.35">
      <c r="A82" s="1"/>
      <c r="B82" s="1"/>
      <c r="C82" s="1"/>
      <c r="D82" s="1"/>
      <c r="E82" s="1"/>
      <c r="F82" s="1"/>
      <c r="G82" s="1"/>
      <c r="H82" s="1"/>
      <c r="I82" s="80"/>
      <c r="J82" s="81"/>
      <c r="K82" s="81"/>
      <c r="L82" s="81"/>
      <c r="M82" s="82"/>
      <c r="N82" s="1"/>
    </row>
    <row r="83" spans="1:14" ht="15" customHeight="1" x14ac:dyDescent="0.35">
      <c r="A83" s="1"/>
      <c r="B83" s="1"/>
      <c r="C83" s="1"/>
      <c r="D83" s="1"/>
      <c r="E83" s="1"/>
      <c r="F83" s="1"/>
      <c r="G83" s="1"/>
      <c r="H83" s="1"/>
      <c r="I83" s="83"/>
      <c r="J83" s="84"/>
      <c r="K83" s="84"/>
      <c r="L83" s="84"/>
      <c r="M83" s="85"/>
      <c r="N83" s="1"/>
    </row>
    <row r="84" spans="1:14" ht="15" customHeight="1" x14ac:dyDescent="0.35">
      <c r="A84" s="1"/>
      <c r="B84" s="1" t="s">
        <v>65</v>
      </c>
      <c r="C84" s="1"/>
      <c r="D84" s="1"/>
      <c r="E84" s="1"/>
      <c r="F84" s="1"/>
      <c r="G84" s="1"/>
      <c r="H84" s="1"/>
      <c r="I84" s="1"/>
      <c r="J84" s="1"/>
      <c r="K84" s="3"/>
      <c r="L84" s="3"/>
      <c r="M84" s="1"/>
      <c r="N84" s="1"/>
    </row>
    <row r="85" spans="1:14" ht="15" customHeight="1" x14ac:dyDescent="0.35">
      <c r="A85" s="1"/>
      <c r="B85" s="13" t="s">
        <v>27</v>
      </c>
      <c r="C85" s="1"/>
      <c r="D85" s="1"/>
      <c r="E85" s="1"/>
      <c r="F85" s="1"/>
      <c r="G85" s="1"/>
      <c r="H85" s="1"/>
      <c r="I85" s="1"/>
      <c r="J85" s="1"/>
      <c r="K85" s="3"/>
      <c r="L85" s="3"/>
      <c r="M85" s="1"/>
      <c r="N85" s="1"/>
    </row>
    <row r="86" spans="1:14" ht="1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3"/>
      <c r="L86" s="3"/>
      <c r="M86" s="1"/>
      <c r="N86" s="1"/>
    </row>
    <row r="87" spans="1:14" s="7" customFormat="1" ht="15" customHeight="1" x14ac:dyDescent="0.3">
      <c r="A87" s="2"/>
      <c r="B87" s="18" t="s">
        <v>43</v>
      </c>
      <c r="C87" s="2"/>
      <c r="D87" s="2"/>
      <c r="E87" s="2"/>
      <c r="F87" s="2"/>
      <c r="G87" s="2"/>
      <c r="H87" s="2"/>
      <c r="I87" s="2"/>
      <c r="J87" s="2"/>
      <c r="K87" s="4"/>
      <c r="L87" s="4"/>
      <c r="M87" s="2"/>
      <c r="N87" s="2"/>
    </row>
    <row r="88" spans="1:14" s="7" customFormat="1" ht="15" customHeight="1" x14ac:dyDescent="0.3">
      <c r="A88" s="2"/>
      <c r="B88" s="2" t="s">
        <v>45</v>
      </c>
      <c r="C88" s="2"/>
      <c r="D88" s="2"/>
      <c r="E88" s="2"/>
      <c r="F88" s="2"/>
      <c r="G88" s="2"/>
      <c r="H88" s="2"/>
      <c r="I88" s="2"/>
      <c r="J88" s="2"/>
      <c r="K88" s="4"/>
      <c r="L88" s="4"/>
      <c r="M88" s="2"/>
      <c r="N88" s="2"/>
    </row>
    <row r="89" spans="1:14" s="7" customFormat="1" ht="15" customHeight="1" x14ac:dyDescent="0.3">
      <c r="A89" s="2"/>
      <c r="B89" s="2" t="s">
        <v>95</v>
      </c>
      <c r="C89" s="2"/>
      <c r="D89" s="2"/>
      <c r="E89" s="2"/>
      <c r="F89" s="2"/>
      <c r="G89" s="2"/>
      <c r="H89" s="2"/>
      <c r="I89" s="2"/>
      <c r="J89" s="2"/>
      <c r="K89" s="4"/>
      <c r="L89" s="4"/>
      <c r="M89" s="2"/>
      <c r="N89" s="2"/>
    </row>
    <row r="90" spans="1:14" s="7" customFormat="1" ht="15" customHeight="1" x14ac:dyDescent="0.3">
      <c r="A90" s="2"/>
      <c r="B90" s="2" t="s">
        <v>96</v>
      </c>
      <c r="C90" s="2"/>
      <c r="D90" s="2"/>
      <c r="E90" s="2"/>
      <c r="F90" s="2"/>
      <c r="G90" s="2"/>
      <c r="H90" s="2"/>
      <c r="I90" s="2"/>
      <c r="J90" s="2"/>
      <c r="K90" s="4"/>
      <c r="L90" s="4"/>
      <c r="M90" s="2"/>
      <c r="N90" s="2"/>
    </row>
    <row r="91" spans="1:14" s="7" customFormat="1" ht="1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4"/>
      <c r="L91" s="4"/>
      <c r="M91" s="2"/>
      <c r="N91" s="2"/>
    </row>
    <row r="92" spans="1:14" s="7" customFormat="1" ht="15" customHeight="1" x14ac:dyDescent="0.3">
      <c r="A92" s="2"/>
      <c r="B92" s="2" t="s">
        <v>28</v>
      </c>
      <c r="C92" s="2"/>
      <c r="D92" s="2"/>
      <c r="E92" s="2"/>
      <c r="F92" s="18" t="s">
        <v>42</v>
      </c>
      <c r="G92" s="2"/>
      <c r="H92" s="2"/>
      <c r="I92" s="2"/>
      <c r="J92" s="2"/>
      <c r="K92" s="4"/>
      <c r="L92" s="4"/>
      <c r="M92" s="2"/>
      <c r="N92" s="2"/>
    </row>
    <row r="93" spans="1:14" s="7" customFormat="1" ht="1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4"/>
      <c r="L93" s="4"/>
      <c r="M93" s="2"/>
      <c r="N93" s="2"/>
    </row>
    <row r="94" spans="1:14" s="7" customFormat="1" ht="15" customHeight="1" x14ac:dyDescent="0.3">
      <c r="A94" s="2"/>
      <c r="B94" s="76" t="s">
        <v>44</v>
      </c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2"/>
    </row>
    <row r="95" spans="1:14" s="7" customFormat="1" ht="15" customHeight="1" x14ac:dyDescent="0.3">
      <c r="A95" s="2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2"/>
    </row>
    <row r="96" spans="1:14" s="7" customFormat="1" ht="15" customHeight="1" x14ac:dyDescent="0.3">
      <c r="A96" s="2"/>
      <c r="B96" s="2"/>
      <c r="C96" s="2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2"/>
    </row>
    <row r="97" spans="1:14" s="7" customFormat="1" ht="15" customHeight="1" x14ac:dyDescent="0.3">
      <c r="A97" s="2"/>
      <c r="B97" s="76" t="s">
        <v>81</v>
      </c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2"/>
    </row>
    <row r="98" spans="1:14" s="7" customFormat="1" ht="15" customHeight="1" x14ac:dyDescent="0.3">
      <c r="A98" s="2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2"/>
    </row>
    <row r="99" spans="1:14" s="7" customFormat="1" ht="15" customHeight="1" x14ac:dyDescent="0.3">
      <c r="A99" s="2"/>
      <c r="B99" s="2"/>
      <c r="C99" s="2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2"/>
    </row>
    <row r="100" spans="1:14" s="7" customFormat="1" ht="15" customHeight="1" x14ac:dyDescent="0.3">
      <c r="A100" s="2"/>
      <c r="B100" s="76" t="s">
        <v>29</v>
      </c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2"/>
    </row>
    <row r="101" spans="1:14" s="7" customFormat="1" ht="15" customHeight="1" x14ac:dyDescent="0.3">
      <c r="A101" s="2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2"/>
    </row>
    <row r="102" spans="1:14" ht="15" customHeight="1" x14ac:dyDescent="0.35">
      <c r="A102" s="1"/>
      <c r="B102" s="1"/>
      <c r="C102" s="1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"/>
    </row>
    <row r="103" spans="1:14" ht="15" customHeight="1" x14ac:dyDescent="0.35">
      <c r="A103" s="1"/>
      <c r="B103" s="86" t="s">
        <v>30</v>
      </c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1"/>
    </row>
    <row r="104" spans="1:14" ht="15" customHeight="1" x14ac:dyDescent="0.35">
      <c r="A104" s="1"/>
      <c r="B104" s="1"/>
      <c r="C104" s="1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"/>
    </row>
    <row r="105" spans="1:14" s="7" customFormat="1" ht="15" customHeight="1" x14ac:dyDescent="0.3">
      <c r="A105" s="2"/>
      <c r="B105" s="2"/>
      <c r="C105" s="2"/>
      <c r="D105" s="2"/>
      <c r="E105" s="9" t="s">
        <v>31</v>
      </c>
      <c r="F105" s="87"/>
      <c r="G105" s="87"/>
      <c r="H105" s="87"/>
      <c r="I105" s="9" t="s">
        <v>35</v>
      </c>
      <c r="J105" s="88"/>
      <c r="K105" s="88"/>
      <c r="L105" s="88"/>
      <c r="M105" s="88"/>
      <c r="N105" s="2"/>
    </row>
    <row r="106" spans="1:14" s="7" customFormat="1" ht="15" customHeight="1" x14ac:dyDescent="0.3">
      <c r="A106" s="2"/>
      <c r="B106" s="2"/>
      <c r="C106" s="2"/>
      <c r="D106" s="2"/>
      <c r="E106" s="9" t="s">
        <v>32</v>
      </c>
      <c r="F106" s="87"/>
      <c r="G106" s="87"/>
      <c r="H106" s="87"/>
      <c r="I106" s="9" t="s">
        <v>36</v>
      </c>
      <c r="J106" s="88"/>
      <c r="K106" s="88"/>
      <c r="L106" s="88"/>
      <c r="M106" s="88"/>
      <c r="N106" s="2"/>
    </row>
    <row r="107" spans="1:14" s="7" customFormat="1" ht="15" customHeight="1" x14ac:dyDescent="0.3">
      <c r="A107" s="2"/>
      <c r="B107" s="2"/>
      <c r="C107" s="2"/>
      <c r="D107" s="2"/>
      <c r="E107" s="9" t="s">
        <v>33</v>
      </c>
      <c r="F107" s="87"/>
      <c r="G107" s="87"/>
      <c r="H107" s="87"/>
      <c r="I107" s="9" t="s">
        <v>37</v>
      </c>
      <c r="J107" s="88"/>
      <c r="K107" s="88"/>
      <c r="L107" s="88"/>
      <c r="M107" s="88"/>
      <c r="N107" s="2"/>
    </row>
    <row r="108" spans="1:14" s="7" customFormat="1" ht="15" customHeight="1" x14ac:dyDescent="0.3">
      <c r="A108" s="2"/>
      <c r="B108" s="2"/>
      <c r="C108" s="2"/>
      <c r="D108" s="2"/>
      <c r="E108" s="9" t="s">
        <v>34</v>
      </c>
      <c r="F108" s="89"/>
      <c r="G108" s="90"/>
      <c r="H108" s="91"/>
      <c r="I108" s="17"/>
      <c r="J108" s="2"/>
      <c r="K108" s="4"/>
      <c r="L108" s="4"/>
      <c r="M108" s="2"/>
      <c r="N108" s="2"/>
    </row>
    <row r="109" spans="1:14" s="7" customFormat="1" ht="15" customHeight="1" x14ac:dyDescent="0.3">
      <c r="A109" s="2"/>
      <c r="B109" s="2"/>
      <c r="C109" s="2"/>
      <c r="D109" s="2"/>
      <c r="E109" s="9" t="s">
        <v>20</v>
      </c>
      <c r="F109" s="89"/>
      <c r="G109" s="90"/>
      <c r="H109" s="91"/>
      <c r="I109" s="2"/>
      <c r="J109" s="2"/>
      <c r="K109" s="4"/>
      <c r="L109" s="4"/>
      <c r="M109" s="2"/>
      <c r="N109" s="2"/>
    </row>
    <row r="110" spans="1:14" s="7" customFormat="1" ht="1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4"/>
      <c r="L110" s="4"/>
      <c r="M110" s="2"/>
      <c r="N110" s="2"/>
    </row>
    <row r="111" spans="1:14" s="7" customFormat="1" ht="15" customHeight="1" x14ac:dyDescent="0.3">
      <c r="A111" s="2"/>
      <c r="B111" s="2"/>
      <c r="C111" s="2"/>
      <c r="D111" s="10" t="s">
        <v>38</v>
      </c>
      <c r="E111" s="2"/>
      <c r="F111" s="92"/>
      <c r="G111" s="93"/>
      <c r="H111" s="94"/>
      <c r="I111" s="14" t="s">
        <v>39</v>
      </c>
      <c r="J111" s="2"/>
      <c r="K111" s="4"/>
      <c r="L111" s="4"/>
      <c r="M111" s="2"/>
      <c r="N111" s="2"/>
    </row>
    <row r="112" spans="1:14" s="7" customFormat="1" ht="15" customHeight="1" x14ac:dyDescent="0.3">
      <c r="A112" s="2"/>
      <c r="B112" s="2"/>
      <c r="C112" s="2"/>
      <c r="D112" s="2" t="s">
        <v>40</v>
      </c>
      <c r="E112" s="2"/>
      <c r="F112" s="2" t="s">
        <v>41</v>
      </c>
      <c r="G112" s="2"/>
      <c r="H112" s="2"/>
      <c r="I112" s="2"/>
      <c r="J112" s="2"/>
      <c r="K112" s="4"/>
      <c r="L112" s="4"/>
      <c r="M112" s="2"/>
      <c r="N112" s="2"/>
    </row>
    <row r="113" spans="1:14" s="7" customFormat="1" ht="1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4"/>
      <c r="L113" s="4"/>
      <c r="M113" s="2"/>
      <c r="N113" s="2"/>
    </row>
    <row r="114" spans="1:14" ht="1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3"/>
      <c r="L114" s="3"/>
      <c r="M114" s="1"/>
      <c r="N114" s="1"/>
    </row>
    <row r="115" spans="1:14" s="7" customFormat="1" ht="15" customHeight="1" x14ac:dyDescent="0.3">
      <c r="A115" s="2"/>
      <c r="B115" s="2"/>
      <c r="C115" s="2"/>
      <c r="D115" s="9" t="s">
        <v>20</v>
      </c>
      <c r="E115" s="30"/>
      <c r="F115" s="2"/>
      <c r="G115" s="2"/>
      <c r="H115" s="9" t="s">
        <v>22</v>
      </c>
      <c r="I115" s="72"/>
      <c r="J115" s="73"/>
      <c r="K115" s="73"/>
      <c r="L115" s="73"/>
      <c r="M115" s="74"/>
      <c r="N115" s="2"/>
    </row>
    <row r="116" spans="1:14" s="7" customFormat="1" ht="15" customHeight="1" x14ac:dyDescent="0.3">
      <c r="A116" s="2"/>
      <c r="B116" s="2"/>
      <c r="C116" s="2"/>
      <c r="D116" s="9" t="s">
        <v>21</v>
      </c>
      <c r="E116" s="12"/>
      <c r="F116" s="2"/>
      <c r="G116" s="2"/>
      <c r="H116" s="9" t="s">
        <v>23</v>
      </c>
      <c r="I116" s="77"/>
      <c r="J116" s="78"/>
      <c r="K116" s="78"/>
      <c r="L116" s="78"/>
      <c r="M116" s="79"/>
      <c r="N116" s="2"/>
    </row>
    <row r="117" spans="1:14" s="7" customFormat="1" ht="15" customHeight="1" x14ac:dyDescent="0.3">
      <c r="A117" s="2"/>
      <c r="B117" s="2"/>
      <c r="C117" s="2"/>
      <c r="D117" s="9"/>
      <c r="E117" s="10"/>
      <c r="F117" s="2"/>
      <c r="G117" s="2"/>
      <c r="H117" s="9"/>
      <c r="I117" s="80"/>
      <c r="J117" s="81"/>
      <c r="K117" s="81"/>
      <c r="L117" s="81"/>
      <c r="M117" s="82"/>
      <c r="N117" s="2"/>
    </row>
    <row r="118" spans="1:14" s="7" customFormat="1" ht="15" customHeight="1" x14ac:dyDescent="0.3">
      <c r="A118" s="2"/>
      <c r="B118" s="2"/>
      <c r="C118" s="2"/>
      <c r="D118" s="9"/>
      <c r="E118" s="10"/>
      <c r="F118" s="2"/>
      <c r="G118" s="2"/>
      <c r="H118" s="9"/>
      <c r="I118" s="83"/>
      <c r="J118" s="84"/>
      <c r="K118" s="84"/>
      <c r="L118" s="84"/>
      <c r="M118" s="85"/>
      <c r="N118" s="2"/>
    </row>
    <row r="119" spans="1:14" ht="1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3"/>
      <c r="L119" s="3"/>
      <c r="M119" s="1"/>
      <c r="N119" s="1"/>
    </row>
  </sheetData>
  <sheetProtection algorithmName="SHA-512" hashValue="EE1LX1F9BrPi00cafJyTNjPTmf8XtsAA8A23JGE64mJJ6Jo/nKFvn3saTEkS2XvdDhvzUjwoPiUKto/wZbI89Q==" saltValue="0X1bWCTjJt9HvuLE8xXWYQ==" spinCount="100000" sheet="1" objects="1" scenarios="1"/>
  <protectedRanges>
    <protectedRange sqref="F36:L42" name="Bereich7"/>
    <protectedRange sqref="M9:M42" name="Bereich6"/>
    <protectedRange sqref="K46 L47 I33:L33 H35:L35 K26:K27 H14:H33 K36:K42" name="Bereich4"/>
    <protectedRange sqref="B9:L13" name="Bereich3"/>
    <protectedRange sqref="K1:M5" name="Bereich2"/>
    <protectedRange sqref="F1:H4" name="Bereich1"/>
    <protectedRange sqref="F49:H53" name="Bereich8"/>
    <protectedRange sqref="K49:M53" name="Bereich9"/>
    <protectedRange sqref="F55:H59" name="Bereich10"/>
    <protectedRange sqref="F61:M65" name="Bereich11"/>
    <protectedRange sqref="C67:C72" name="Bereich12"/>
    <protectedRange sqref="E75:E76" name="Bereich13"/>
    <protectedRange sqref="E80:E81" name="Bereich14"/>
    <protectedRange sqref="I75" name="Bereich15"/>
    <protectedRange sqref="I80" name="Bereich16"/>
    <protectedRange sqref="F105:H109" name="Bereich17"/>
    <protectedRange sqref="K105:M107" name="Bereich18"/>
    <protectedRange sqref="E115:E116" name="Bereich19"/>
    <protectedRange sqref="I115" name="Bereich20"/>
    <protectedRange sqref="B36 E36" name="Bereich7_1"/>
    <protectedRange sqref="B37 E37" name="Bereich7_1_1"/>
    <protectedRange sqref="B38 E38" name="Bereich7_1_2"/>
    <protectedRange sqref="B39:B42 E39:E42" name="Bereich7_1_3"/>
  </protectedRanges>
  <customSheetViews>
    <customSheetView guid="{C2180E98-BB7A-4BB5-A7FB-CDB7B5085092}" showPageBreaks="1" fitToPage="1" printArea="1">
      <rowBreaks count="1" manualBreakCount="1">
        <brk id="39" max="16383" man="1"/>
      </rowBreaks>
      <pageMargins left="0.9055118110236221" right="0.9055118110236221" top="0.98425196850393704" bottom="0.59055118110236227" header="0.31496062992125984" footer="0.31496062992125984"/>
      <printOptions horizontalCentered="1"/>
      <pageSetup paperSize="9" scale="91" fitToHeight="0" orientation="landscape" r:id="rId1"/>
      <headerFooter>
        <oddHeader>&amp;R&amp;G</oddHeader>
        <oddFooter>&amp;LPage &amp;P von &amp;N</oddFooter>
      </headerFooter>
    </customSheetView>
  </customSheetViews>
  <mergeCells count="92">
    <mergeCell ref="E41:J41"/>
    <mergeCell ref="J43:L44"/>
    <mergeCell ref="I32:L32"/>
    <mergeCell ref="B8:E8"/>
    <mergeCell ref="B9:E9"/>
    <mergeCell ref="B10:E10"/>
    <mergeCell ref="I27:K27"/>
    <mergeCell ref="G21:G22"/>
    <mergeCell ref="H21:H22"/>
    <mergeCell ref="I22:L22"/>
    <mergeCell ref="I24:J24"/>
    <mergeCell ref="I21:K21"/>
    <mergeCell ref="I20:L20"/>
    <mergeCell ref="I31:L31"/>
    <mergeCell ref="E42:J42"/>
    <mergeCell ref="B36:D42"/>
    <mergeCell ref="B5:E6"/>
    <mergeCell ref="K5:M5"/>
    <mergeCell ref="K2:M2"/>
    <mergeCell ref="K3:M3"/>
    <mergeCell ref="B7:E7"/>
    <mergeCell ref="K1:M1"/>
    <mergeCell ref="F1:H1"/>
    <mergeCell ref="F2:H2"/>
    <mergeCell ref="F3:H3"/>
    <mergeCell ref="F4:H4"/>
    <mergeCell ref="F55:H55"/>
    <mergeCell ref="F56:H56"/>
    <mergeCell ref="I80:M80"/>
    <mergeCell ref="I81:M83"/>
    <mergeCell ref="K4:M4"/>
    <mergeCell ref="F51:H51"/>
    <mergeCell ref="F53:H53"/>
    <mergeCell ref="F49:H49"/>
    <mergeCell ref="F50:H50"/>
    <mergeCell ref="F52:H52"/>
    <mergeCell ref="K52:M52"/>
    <mergeCell ref="K53:M53"/>
    <mergeCell ref="K51:M51"/>
    <mergeCell ref="F57:H57"/>
    <mergeCell ref="F58:H58"/>
    <mergeCell ref="F59:H59"/>
    <mergeCell ref="K50:M50"/>
    <mergeCell ref="K46:L46"/>
    <mergeCell ref="B13:E13"/>
    <mergeCell ref="B11:E11"/>
    <mergeCell ref="K49:M49"/>
    <mergeCell ref="B12:E12"/>
    <mergeCell ref="I16:L16"/>
    <mergeCell ref="J14:L14"/>
    <mergeCell ref="J15:L15"/>
    <mergeCell ref="K24:L24"/>
    <mergeCell ref="I17:K17"/>
    <mergeCell ref="I18:L18"/>
    <mergeCell ref="I19:L19"/>
    <mergeCell ref="J23:K23"/>
    <mergeCell ref="I26:K26"/>
    <mergeCell ref="B21:F22"/>
    <mergeCell ref="I115:M115"/>
    <mergeCell ref="B97:M98"/>
    <mergeCell ref="B100:M101"/>
    <mergeCell ref="I76:M78"/>
    <mergeCell ref="I116:M118"/>
    <mergeCell ref="B103:M103"/>
    <mergeCell ref="F106:H106"/>
    <mergeCell ref="F107:H107"/>
    <mergeCell ref="F105:H105"/>
    <mergeCell ref="J105:M105"/>
    <mergeCell ref="J106:M106"/>
    <mergeCell ref="J107:M107"/>
    <mergeCell ref="F108:H108"/>
    <mergeCell ref="F109:H109"/>
    <mergeCell ref="F111:H111"/>
    <mergeCell ref="F61:H61"/>
    <mergeCell ref="I75:M75"/>
    <mergeCell ref="F62:M62"/>
    <mergeCell ref="B94:M95"/>
    <mergeCell ref="F63:M63"/>
    <mergeCell ref="F64:M64"/>
    <mergeCell ref="F65:M65"/>
    <mergeCell ref="B34:L35"/>
    <mergeCell ref="M34:M35"/>
    <mergeCell ref="E39:J39"/>
    <mergeCell ref="E40:J40"/>
    <mergeCell ref="E36:J36"/>
    <mergeCell ref="E37:J37"/>
    <mergeCell ref="E38:J38"/>
    <mergeCell ref="M21:M22"/>
    <mergeCell ref="I28:L28"/>
    <mergeCell ref="I29:L29"/>
    <mergeCell ref="I30:L30"/>
    <mergeCell ref="K25:L25"/>
  </mergeCells>
  <printOptions horizontalCentered="1"/>
  <pageMargins left="0.9055118110236221" right="0.9055118110236221" top="0.55118110236220474" bottom="0.55118110236220474" header="0.19685039370078741" footer="0.31496062992125984"/>
  <pageSetup paperSize="9" scale="91" fitToHeight="3" orientation="landscape" r:id="rId2"/>
  <headerFooter>
    <oddHeader>&amp;L&amp;"Roboto,Fett"&amp;16Kundenauftrag&amp;C&amp;"Roboto,Fett"&amp;16QUORiON Business Control&amp;R&amp;G</oddHeader>
    <oddFooter>&amp;LSeite &amp;P von &amp;N&amp;RVersion 1.14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10</xdr:col>
                    <xdr:colOff>107950</xdr:colOff>
                    <xdr:row>3</xdr:row>
                    <xdr:rowOff>0</xdr:rowOff>
                  </from>
                  <to>
                    <xdr:col>10</xdr:col>
                    <xdr:colOff>342900</xdr:colOff>
                    <xdr:row>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11</xdr:col>
                    <xdr:colOff>101600</xdr:colOff>
                    <xdr:row>3</xdr:row>
                    <xdr:rowOff>0</xdr:rowOff>
                  </from>
                  <to>
                    <xdr:col>11</xdr:col>
                    <xdr:colOff>342900</xdr:colOff>
                    <xdr:row>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11</xdr:col>
                    <xdr:colOff>723900</xdr:colOff>
                    <xdr:row>3</xdr:row>
                    <xdr:rowOff>0</xdr:rowOff>
                  </from>
                  <to>
                    <xdr:col>12</xdr:col>
                    <xdr:colOff>107950</xdr:colOff>
                    <xdr:row>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10</xdr:col>
                    <xdr:colOff>527050</xdr:colOff>
                    <xdr:row>3</xdr:row>
                    <xdr:rowOff>184150</xdr:rowOff>
                  </from>
                  <to>
                    <xdr:col>10</xdr:col>
                    <xdr:colOff>755650</xdr:colOff>
                    <xdr:row>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11</xdr:col>
                    <xdr:colOff>374650</xdr:colOff>
                    <xdr:row>3</xdr:row>
                    <xdr:rowOff>184150</xdr:rowOff>
                  </from>
                  <to>
                    <xdr:col>11</xdr:col>
                    <xdr:colOff>609600</xdr:colOff>
                    <xdr:row>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3</xdr:col>
                    <xdr:colOff>76200</xdr:colOff>
                    <xdr:row>66</xdr:row>
                    <xdr:rowOff>0</xdr:rowOff>
                  </from>
                  <to>
                    <xdr:col>4</xdr:col>
                    <xdr:colOff>69850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3</xdr:col>
                    <xdr:colOff>76200</xdr:colOff>
                    <xdr:row>68</xdr:row>
                    <xdr:rowOff>0</xdr:rowOff>
                  </from>
                  <to>
                    <xdr:col>4</xdr:col>
                    <xdr:colOff>69850</xdr:colOff>
                    <xdr:row>69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3</xdr:col>
                    <xdr:colOff>76200</xdr:colOff>
                    <xdr:row>69</xdr:row>
                    <xdr:rowOff>0</xdr:rowOff>
                  </from>
                  <to>
                    <xdr:col>4</xdr:col>
                    <xdr:colOff>69850</xdr:colOff>
                    <xdr:row>70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3</xdr:col>
                    <xdr:colOff>76200</xdr:colOff>
                    <xdr:row>70</xdr:row>
                    <xdr:rowOff>0</xdr:rowOff>
                  </from>
                  <to>
                    <xdr:col>4</xdr:col>
                    <xdr:colOff>69850</xdr:colOff>
                    <xdr:row>71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 Box 26">
              <controlPr defaultSize="0" autoFill="0" autoLine="0" autoPict="0">
                <anchor moveWithCells="1">
                  <from>
                    <xdr:col>3</xdr:col>
                    <xdr:colOff>76200</xdr:colOff>
                    <xdr:row>70</xdr:row>
                    <xdr:rowOff>0</xdr:rowOff>
                  </from>
                  <to>
                    <xdr:col>4</xdr:col>
                    <xdr:colOff>69850</xdr:colOff>
                    <xdr:row>71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6" name="Check Box 27">
              <controlPr defaultSize="0" autoFill="0" autoLine="0" autoPict="0">
                <anchor moveWithCells="1">
                  <from>
                    <xdr:col>3</xdr:col>
                    <xdr:colOff>76200</xdr:colOff>
                    <xdr:row>71</xdr:row>
                    <xdr:rowOff>0</xdr:rowOff>
                  </from>
                  <to>
                    <xdr:col>4</xdr:col>
                    <xdr:colOff>69850</xdr:colOff>
                    <xdr:row>72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7" name="Check Box 28">
              <controlPr locked="0" defaultSize="0" autoFill="0" autoLine="0" autoPict="0">
                <anchor moveWithCells="1">
                  <from>
                    <xdr:col>4</xdr:col>
                    <xdr:colOff>1111250</xdr:colOff>
                    <xdr:row>32</xdr:row>
                    <xdr:rowOff>114300</xdr:rowOff>
                  </from>
                  <to>
                    <xdr:col>10</xdr:col>
                    <xdr:colOff>184150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8" name="Option Button 47">
              <controlPr locked="0" defaultSize="0" autoFill="0" autoLine="0" autoPict="0">
                <anchor moveWithCells="1">
                  <from>
                    <xdr:col>4</xdr:col>
                    <xdr:colOff>241300</xdr:colOff>
                    <xdr:row>30</xdr:row>
                    <xdr:rowOff>101600</xdr:rowOff>
                  </from>
                  <to>
                    <xdr:col>4</xdr:col>
                    <xdr:colOff>1092200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9" name="Option Button 48">
              <controlPr locked="0" defaultSize="0" autoFill="0" autoLine="0" autoPict="0">
                <anchor moveWithCells="1">
                  <from>
                    <xdr:col>4</xdr:col>
                    <xdr:colOff>1016000</xdr:colOff>
                    <xdr:row>30</xdr:row>
                    <xdr:rowOff>101600</xdr:rowOff>
                  </from>
                  <to>
                    <xdr:col>5</xdr:col>
                    <xdr:colOff>381000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0" name="Option Button 49">
              <controlPr locked="0" defaultSize="0" autoFill="0" autoLine="0" autoPict="0">
                <anchor moveWithCells="1">
                  <from>
                    <xdr:col>5</xdr:col>
                    <xdr:colOff>298450</xdr:colOff>
                    <xdr:row>30</xdr:row>
                    <xdr:rowOff>101600</xdr:rowOff>
                  </from>
                  <to>
                    <xdr:col>6</xdr:col>
                    <xdr:colOff>234950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1" name="Check Box 63">
              <controlPr defaultSize="0" autoFill="0" autoLine="0" autoPict="0">
                <anchor moveWithCells="1">
                  <from>
                    <xdr:col>11</xdr:col>
                    <xdr:colOff>69850</xdr:colOff>
                    <xdr:row>42</xdr:row>
                    <xdr:rowOff>177800</xdr:rowOff>
                  </from>
                  <to>
                    <xdr:col>12</xdr:col>
                    <xdr:colOff>6350</xdr:colOff>
                    <xdr:row>44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2" name="Check Box 62">
              <controlPr defaultSize="0" autoFill="0" autoLine="0" autoPict="0">
                <anchor moveWithCells="1">
                  <from>
                    <xdr:col>11</xdr:col>
                    <xdr:colOff>69850</xdr:colOff>
                    <xdr:row>41</xdr:row>
                    <xdr:rowOff>127000</xdr:rowOff>
                  </from>
                  <to>
                    <xdr:col>12</xdr:col>
                    <xdr:colOff>6350</xdr:colOff>
                    <xdr:row>43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QBC Auftrag</vt:lpstr>
      <vt:lpstr>'QBC Auftrag'!Druckbereich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Seyma</dc:creator>
  <cp:lastModifiedBy>Seyma Yüksel</cp:lastModifiedBy>
  <cp:lastPrinted>2022-12-12T11:51:13Z</cp:lastPrinted>
  <dcterms:created xsi:type="dcterms:W3CDTF">2019-05-09T07:46:54Z</dcterms:created>
  <dcterms:modified xsi:type="dcterms:W3CDTF">2023-01-11T10:09:51Z</dcterms:modified>
</cp:coreProperties>
</file>